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480" yWindow="60" windowWidth="9540" windowHeight="4950"/>
  </bookViews>
  <sheets>
    <sheet name="按分表" sheetId="11" r:id="rId1"/>
    <sheet name="内訳（施設１）" sheetId="14" r:id="rId2"/>
  </sheets>
  <definedNames>
    <definedName name="_xlnm.Print_Area" localSheetId="0">按分表!$A$1:$G$36</definedName>
    <definedName name="_xlnm.Print_Area" localSheetId="1">'内訳（施設１）'!$A$1:$I$29</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水葉 雄紀</author>
  </authors>
  <commentList>
    <comment ref="D10" authorId="0">
      <text>
        <r>
          <rPr>
            <sz val="11"/>
            <color theme="1"/>
            <rFont val="ＭＳ Ｐゴシック"/>
          </rPr>
          <t>"C10*1.08"のようにせず、必ず整数で記入をお願いいたします。（合計がずれることがあるので）</t>
        </r>
      </text>
    </comment>
  </commentList>
</comments>
</file>

<file path=xl/sharedStrings.xml><?xml version="1.0" encoding="utf-8"?>
<sst xmlns="http://schemas.openxmlformats.org/spreadsheetml/2006/main" xmlns:r="http://schemas.openxmlformats.org/officeDocument/2006/relationships" count="58" uniqueCount="58">
  <si>
    <t>設計監理費</t>
    <rPh sb="0" eb="2">
      <t>セッケイ</t>
    </rPh>
    <rPh sb="2" eb="4">
      <t>カンリ</t>
    </rPh>
    <rPh sb="4" eb="5">
      <t>ヒ</t>
    </rPh>
    <phoneticPr fontId="4"/>
  </si>
  <si>
    <t>小　計
Ｄ</t>
    <rPh sb="0" eb="1">
      <t>ショウ</t>
    </rPh>
    <rPh sb="2" eb="3">
      <t>ケイ</t>
    </rPh>
    <phoneticPr fontId="4"/>
  </si>
  <si>
    <t>合計</t>
    <rPh sb="0" eb="2">
      <t>ゴウケイ</t>
    </rPh>
    <phoneticPr fontId="4"/>
  </si>
  <si>
    <t>面積比（％）</t>
    <rPh sb="0" eb="2">
      <t>メンセキ</t>
    </rPh>
    <rPh sb="2" eb="3">
      <t>ヒ</t>
    </rPh>
    <phoneticPr fontId="4"/>
  </si>
  <si>
    <t>電気設備工事</t>
    <rPh sb="0" eb="2">
      <t>デンキ</t>
    </rPh>
    <rPh sb="2" eb="4">
      <t>セツビ</t>
    </rPh>
    <rPh sb="4" eb="6">
      <t>コウジ</t>
    </rPh>
    <phoneticPr fontId="4"/>
  </si>
  <si>
    <t>外構工事</t>
    <rPh sb="0" eb="2">
      <t>ガイコウ</t>
    </rPh>
    <rPh sb="2" eb="4">
      <t>コウジ</t>
    </rPh>
    <phoneticPr fontId="4"/>
  </si>
  <si>
    <t>現場管理費</t>
    <rPh sb="0" eb="2">
      <t>ゲンバ</t>
    </rPh>
    <rPh sb="2" eb="5">
      <t>カンリヒ</t>
    </rPh>
    <phoneticPr fontId="4"/>
  </si>
  <si>
    <t>緑化工事</t>
    <rPh sb="0" eb="2">
      <t>リョッカ</t>
    </rPh>
    <rPh sb="2" eb="4">
      <t>コウジ</t>
    </rPh>
    <phoneticPr fontId="4"/>
  </si>
  <si>
    <t>昇降機設備工事</t>
    <rPh sb="0" eb="3">
      <t>ショウコウキ</t>
    </rPh>
    <rPh sb="3" eb="5">
      <t>セツビ</t>
    </rPh>
    <rPh sb="5" eb="7">
      <t>コウジ</t>
    </rPh>
    <phoneticPr fontId="4"/>
  </si>
  <si>
    <t>施設整備者：</t>
    <rPh sb="0" eb="2">
      <t>シセツ</t>
    </rPh>
    <rPh sb="2" eb="4">
      <t>セイビ</t>
    </rPh>
    <rPh sb="4" eb="5">
      <t>モノ</t>
    </rPh>
    <phoneticPr fontId="4"/>
  </si>
  <si>
    <t>年度進捗率</t>
    <rPh sb="0" eb="2">
      <t>ネンド</t>
    </rPh>
    <rPh sb="2" eb="4">
      <t>シンチョク</t>
    </rPh>
    <rPh sb="4" eb="5">
      <t>リツ</t>
    </rPh>
    <phoneticPr fontId="4"/>
  </si>
  <si>
    <t>共通仮設工事</t>
    <rPh sb="0" eb="2">
      <t>キョウツウ</t>
    </rPh>
    <rPh sb="2" eb="4">
      <t>カセツ</t>
    </rPh>
    <rPh sb="4" eb="6">
      <t>コウジ</t>
    </rPh>
    <phoneticPr fontId="4"/>
  </si>
  <si>
    <t>冷暖房設備工事</t>
    <rPh sb="0" eb="3">
      <t>レイダンボウ</t>
    </rPh>
    <rPh sb="3" eb="5">
      <t>セツビ</t>
    </rPh>
    <rPh sb="5" eb="7">
      <t>コウジ</t>
    </rPh>
    <phoneticPr fontId="4"/>
  </si>
  <si>
    <t>一般管理費</t>
    <rPh sb="0" eb="2">
      <t>イッパン</t>
    </rPh>
    <rPh sb="2" eb="4">
      <t>カンリ</t>
    </rPh>
    <rPh sb="4" eb="5">
      <t>ヒ</t>
    </rPh>
    <phoneticPr fontId="4"/>
  </si>
  <si>
    <t>給排水工事</t>
    <rPh sb="0" eb="3">
      <t>キュウハイスイ</t>
    </rPh>
    <rPh sb="3" eb="5">
      <t>コウジ</t>
    </rPh>
    <phoneticPr fontId="4"/>
  </si>
  <si>
    <t>解体工事</t>
    <rPh sb="0" eb="2">
      <t>カイタイ</t>
    </rPh>
    <rPh sb="2" eb="4">
      <t>コウジ</t>
    </rPh>
    <phoneticPr fontId="4"/>
  </si>
  <si>
    <t>補助対象工事小計
Ａ</t>
    <rPh sb="0" eb="2">
      <t>ホジョ</t>
    </rPh>
    <rPh sb="2" eb="4">
      <t>タイショウ</t>
    </rPh>
    <rPh sb="4" eb="6">
      <t>コウジ</t>
    </rPh>
    <rPh sb="6" eb="8">
      <t>ショウケイ</t>
    </rPh>
    <phoneticPr fontId="4"/>
  </si>
  <si>
    <t>費　　　　　目</t>
    <rPh sb="0" eb="1">
      <t>ヒ</t>
    </rPh>
    <rPh sb="6" eb="7">
      <t>メ</t>
    </rPh>
    <phoneticPr fontId="4"/>
  </si>
  <si>
    <t>-</t>
  </si>
  <si>
    <t>補助対象工事費　計</t>
    <rPh sb="0" eb="2">
      <t>ホジョ</t>
    </rPh>
    <rPh sb="2" eb="4">
      <t>タイショウ</t>
    </rPh>
    <rPh sb="4" eb="6">
      <t>コウジ</t>
    </rPh>
    <rPh sb="6" eb="7">
      <t>ヒ</t>
    </rPh>
    <rPh sb="8" eb="9">
      <t>ケイ</t>
    </rPh>
    <phoneticPr fontId="4"/>
  </si>
  <si>
    <t>合計
チェック</t>
    <rPh sb="0" eb="2">
      <t>ゴウケイ</t>
    </rPh>
    <phoneticPr fontId="4"/>
  </si>
  <si>
    <t>補助対象外工事費　計</t>
    <rPh sb="0" eb="2">
      <t>ホジョ</t>
    </rPh>
    <rPh sb="2" eb="5">
      <t>タイショウガイ</t>
    </rPh>
    <rPh sb="5" eb="8">
      <t>コウジヒ</t>
    </rPh>
    <rPh sb="9" eb="10">
      <t>ケイ</t>
    </rPh>
    <phoneticPr fontId="4"/>
  </si>
  <si>
    <t>その他
経費</t>
    <rPh sb="2" eb="3">
      <t>タ</t>
    </rPh>
    <rPh sb="4" eb="6">
      <t>ケイヒ</t>
    </rPh>
    <phoneticPr fontId="4"/>
  </si>
  <si>
    <t>その他経費　計</t>
    <rPh sb="2" eb="3">
      <t>タ</t>
    </rPh>
    <rPh sb="3" eb="5">
      <t>ケイヒ</t>
    </rPh>
    <rPh sb="6" eb="7">
      <t>ケイ</t>
    </rPh>
    <phoneticPr fontId="4"/>
  </si>
  <si>
    <t>補助対象経費</t>
    <rPh sb="0" eb="2">
      <t>ホジョ</t>
    </rPh>
    <rPh sb="2" eb="4">
      <t>タイショウ</t>
    </rPh>
    <rPh sb="4" eb="6">
      <t>ケイヒ</t>
    </rPh>
    <phoneticPr fontId="4"/>
  </si>
  <si>
    <t>税抜金額</t>
    <rPh sb="0" eb="2">
      <t>ゼイヌキ</t>
    </rPh>
    <rPh sb="2" eb="4">
      <t>キンガク</t>
    </rPh>
    <phoneticPr fontId="4"/>
  </si>
  <si>
    <t>税込金額</t>
    <rPh sb="0" eb="2">
      <t>ゼイコミ</t>
    </rPh>
    <rPh sb="2" eb="4">
      <t>キンガク</t>
    </rPh>
    <phoneticPr fontId="4"/>
  </si>
  <si>
    <t>補助対象工事費</t>
    <rPh sb="0" eb="2">
      <t>ホジョ</t>
    </rPh>
    <rPh sb="2" eb="4">
      <t>タイショウ</t>
    </rPh>
    <rPh sb="4" eb="6">
      <t>コウジ</t>
    </rPh>
    <rPh sb="6" eb="7">
      <t>ヒ</t>
    </rPh>
    <phoneticPr fontId="4"/>
  </si>
  <si>
    <t>補助対象外
工事費</t>
    <rPh sb="0" eb="2">
      <t>ホジョ</t>
    </rPh>
    <rPh sb="2" eb="5">
      <t>タイショウガイ</t>
    </rPh>
    <rPh sb="6" eb="9">
      <t>コウジヒ</t>
    </rPh>
    <phoneticPr fontId="4"/>
  </si>
  <si>
    <t>※費目については、工事見積書に合わせて適宜加除修正等してください。</t>
    <rPh sb="1" eb="3">
      <t>ヒモク</t>
    </rPh>
    <rPh sb="9" eb="11">
      <t>コウジ</t>
    </rPh>
    <rPh sb="11" eb="13">
      <t>ミツモリ</t>
    </rPh>
    <rPh sb="13" eb="14">
      <t>ショ</t>
    </rPh>
    <rPh sb="15" eb="16">
      <t>ア</t>
    </rPh>
    <rPh sb="19" eb="21">
      <t>テキギ</t>
    </rPh>
    <rPh sb="21" eb="23">
      <t>カジョ</t>
    </rPh>
    <rPh sb="23" eb="25">
      <t>シュウセイ</t>
    </rPh>
    <rPh sb="25" eb="26">
      <t>トウ</t>
    </rPh>
    <phoneticPr fontId="4"/>
  </si>
  <si>
    <t>補助対象外工事費</t>
    <rPh sb="0" eb="2">
      <t>ホジョ</t>
    </rPh>
    <rPh sb="2" eb="5">
      <t>タイショウガイ</t>
    </rPh>
    <rPh sb="5" eb="8">
      <t>コウジヒ</t>
    </rPh>
    <phoneticPr fontId="4"/>
  </si>
  <si>
    <t>区市町村名：あきる野市</t>
    <rPh sb="0" eb="4">
      <t>クシチョウソン</t>
    </rPh>
    <rPh sb="4" eb="5">
      <t>メイ</t>
    </rPh>
    <rPh sb="9" eb="11">
      <t>ノシ</t>
    </rPh>
    <phoneticPr fontId="4"/>
  </si>
  <si>
    <t>床面積（㎡）</t>
    <rPh sb="0" eb="3">
      <t>ユカメンセキ</t>
    </rPh>
    <phoneticPr fontId="4"/>
  </si>
  <si>
    <t>※水色セルに記入してください。</t>
    <rPh sb="1" eb="3">
      <t>ミズイロ</t>
    </rPh>
    <rPh sb="6" eb="8">
      <t>キニュウ</t>
    </rPh>
    <phoneticPr fontId="4"/>
  </si>
  <si>
    <t>整備区分：</t>
    <rPh sb="0" eb="2">
      <t>セイビ</t>
    </rPh>
    <rPh sb="2" eb="4">
      <t>クブン</t>
    </rPh>
    <phoneticPr fontId="4"/>
  </si>
  <si>
    <t>施設</t>
    <rPh sb="0" eb="2">
      <t>シセツ</t>
    </rPh>
    <phoneticPr fontId="4"/>
  </si>
  <si>
    <t>その他経費</t>
    <rPh sb="2" eb="3">
      <t>タ</t>
    </rPh>
    <rPh sb="3" eb="5">
      <t>ケイヒ</t>
    </rPh>
    <phoneticPr fontId="4"/>
  </si>
  <si>
    <t>（上限チェック）</t>
    <rPh sb="1" eb="3">
      <t>ジョウゲン</t>
    </rPh>
    <phoneticPr fontId="4"/>
  </si>
  <si>
    <t>※諸経費のうち、現場管理費は補助対象工事費、一般管理費はその他経費に計上してください。分けられない場合は全てその他経費に計上してください。</t>
    <rPh sb="1" eb="4">
      <t>ショケイヒ</t>
    </rPh>
    <rPh sb="8" eb="10">
      <t>ゲンバ</t>
    </rPh>
    <rPh sb="10" eb="13">
      <t>カンリヒ</t>
    </rPh>
    <rPh sb="14" eb="16">
      <t>ホジョ</t>
    </rPh>
    <rPh sb="16" eb="18">
      <t>タイショウ</t>
    </rPh>
    <rPh sb="18" eb="20">
      <t>コウジ</t>
    </rPh>
    <rPh sb="20" eb="21">
      <t>ヒ</t>
    </rPh>
    <rPh sb="22" eb="24">
      <t>イッパン</t>
    </rPh>
    <rPh sb="24" eb="27">
      <t>カンリヒ</t>
    </rPh>
    <rPh sb="30" eb="31">
      <t>タ</t>
    </rPh>
    <rPh sb="31" eb="33">
      <t>ケイヒ</t>
    </rPh>
    <rPh sb="34" eb="36">
      <t>ケイジョウ</t>
    </rPh>
    <rPh sb="43" eb="44">
      <t>ワ</t>
    </rPh>
    <rPh sb="49" eb="51">
      <t>バアイ</t>
    </rPh>
    <rPh sb="52" eb="53">
      <t>スベ</t>
    </rPh>
    <rPh sb="56" eb="57">
      <t>タ</t>
    </rPh>
    <rPh sb="57" eb="59">
      <t>ケイヒ</t>
    </rPh>
    <rPh sb="60" eb="62">
      <t>ケイジョウ</t>
    </rPh>
    <phoneticPr fontId="4"/>
  </si>
  <si>
    <t>建築工事（下記以外）</t>
    <rPh sb="0" eb="2">
      <t>ケンチク</t>
    </rPh>
    <rPh sb="2" eb="4">
      <t>コウジ</t>
    </rPh>
    <rPh sb="5" eb="7">
      <t>カキ</t>
    </rPh>
    <rPh sb="7" eb="9">
      <t>イガイ</t>
    </rPh>
    <phoneticPr fontId="4"/>
  </si>
  <si>
    <t>合計確認</t>
    <rPh sb="0" eb="2">
      <t>ゴウケイ</t>
    </rPh>
    <rPh sb="2" eb="4">
      <t>カクニン</t>
    </rPh>
    <phoneticPr fontId="4"/>
  </si>
  <si>
    <t>区
分</t>
    <rPh sb="0" eb="1">
      <t>ク</t>
    </rPh>
    <rPh sb="4" eb="5">
      <t>ブン</t>
    </rPh>
    <phoneticPr fontId="4"/>
  </si>
  <si>
    <t>（進捗率チェック）</t>
    <rPh sb="1" eb="3">
      <t>シンチョク</t>
    </rPh>
    <rPh sb="3" eb="4">
      <t>リツ</t>
    </rPh>
    <phoneticPr fontId="4"/>
  </si>
  <si>
    <t>年度</t>
    <rPh sb="0" eb="2">
      <t>ネンド</t>
    </rPh>
    <phoneticPr fontId="4"/>
  </si>
  <si>
    <t>金　　額</t>
    <rPh sb="0" eb="1">
      <t>キン</t>
    </rPh>
    <rPh sb="3" eb="4">
      <t>ガク</t>
    </rPh>
    <phoneticPr fontId="4"/>
  </si>
  <si>
    <t>小　計
Ｃ＝Ａ＋Ｂ</t>
    <rPh sb="0" eb="1">
      <t>ショウ</t>
    </rPh>
    <rPh sb="2" eb="3">
      <t>ケイ</t>
    </rPh>
    <phoneticPr fontId="4"/>
  </si>
  <si>
    <t>進捗率</t>
    <rPh sb="0" eb="2">
      <t>シンチョク</t>
    </rPh>
    <rPh sb="2" eb="3">
      <t>リツ</t>
    </rPh>
    <phoneticPr fontId="4"/>
  </si>
  <si>
    <t>工事事務費
Ｂ≦Ａ×2.6％</t>
    <rPh sb="0" eb="2">
      <t>コウジ</t>
    </rPh>
    <rPh sb="2" eb="5">
      <t>ジムヒ</t>
    </rPh>
    <phoneticPr fontId="4"/>
  </si>
  <si>
    <t>補助対象外経費</t>
    <rPh sb="0" eb="2">
      <t>ホジョ</t>
    </rPh>
    <rPh sb="2" eb="5">
      <t>タイショウガイ</t>
    </rPh>
    <rPh sb="5" eb="7">
      <t>ケイヒ</t>
    </rPh>
    <phoneticPr fontId="4"/>
  </si>
  <si>
    <t>年度合計</t>
    <rPh sb="0" eb="2">
      <t>ネンド</t>
    </rPh>
    <rPh sb="2" eb="4">
      <t>ゴウケイ</t>
    </rPh>
    <phoneticPr fontId="4"/>
  </si>
  <si>
    <r>
      <t xml:space="preserve">合　計
</t>
    </r>
    <r>
      <rPr>
        <sz val="12"/>
        <color auto="1"/>
        <rFont val="ＭＳ Ｐ明朝"/>
      </rPr>
      <t>Ｅ＝Ｃ＋Ｄ</t>
    </r>
    <rPh sb="0" eb="1">
      <t>ゴウ</t>
    </rPh>
    <rPh sb="2" eb="3">
      <t>ケイ</t>
    </rPh>
    <phoneticPr fontId="4"/>
  </si>
  <si>
    <t>年度別内訳</t>
    <rPh sb="0" eb="1">
      <t>トシ</t>
    </rPh>
    <rPh sb="1" eb="2">
      <t>ド</t>
    </rPh>
    <rPh sb="2" eb="3">
      <t>ベツ</t>
    </rPh>
    <rPh sb="3" eb="4">
      <t>ナイ</t>
    </rPh>
    <rPh sb="4" eb="5">
      <t>ヤク</t>
    </rPh>
    <phoneticPr fontId="4"/>
  </si>
  <si>
    <t>補正</t>
    <rPh sb="0" eb="2">
      <t>ホセイ</t>
    </rPh>
    <phoneticPr fontId="4"/>
  </si>
  <si>
    <t>費目</t>
    <rPh sb="0" eb="2">
      <t>ヒモク</t>
    </rPh>
    <phoneticPr fontId="4"/>
  </si>
  <si>
    <t>事　業　費　内　訳</t>
    <rPh sb="0" eb="1">
      <t>コト</t>
    </rPh>
    <rPh sb="2" eb="3">
      <t>ギョウ</t>
    </rPh>
    <rPh sb="4" eb="5">
      <t>ヒ</t>
    </rPh>
    <rPh sb="6" eb="7">
      <t>ナイ</t>
    </rPh>
    <rPh sb="8" eb="9">
      <t>ヤク</t>
    </rPh>
    <phoneticPr fontId="4"/>
  </si>
  <si>
    <t>事業費按分表</t>
    <rPh sb="0" eb="2">
      <t>ジギョウ</t>
    </rPh>
    <rPh sb="2" eb="3">
      <t>ヒ</t>
    </rPh>
    <rPh sb="3" eb="5">
      <t>アンブン</t>
    </rPh>
    <rPh sb="5" eb="6">
      <t>ヒョウ</t>
    </rPh>
    <phoneticPr fontId="4"/>
  </si>
  <si>
    <r>
      <t>※工事事務費</t>
    </r>
    <r>
      <rPr>
        <b/>
        <u/>
        <sz val="11"/>
        <color auto="1"/>
        <rFont val="ＭＳ 明朝"/>
      </rPr>
      <t xml:space="preserve">
</t>
    </r>
    <r>
      <rPr>
        <sz val="11"/>
        <color auto="1"/>
        <rFont val="ＭＳ 明朝"/>
      </rPr>
      <t>　補助対象となる工事事務費は、工事施工のため直接必要な事務に要する費用であって、旅費、消耗品費、通信運搬費、印刷製本費及び設計監督料等をいい、その額は工事費又は工事請負費（対象経費）の</t>
    </r>
    <r>
      <rPr>
        <b/>
        <u/>
        <sz val="11"/>
        <color auto="1"/>
        <rFont val="ＭＳ 明朝"/>
      </rPr>
      <t>２．６％に相当する額が限度となる。</t>
    </r>
    <rPh sb="8" eb="10">
      <t>ホジョ</t>
    </rPh>
    <rPh sb="10" eb="12">
      <t>タイショウ</t>
    </rPh>
    <rPh sb="15" eb="17">
      <t>コウジ</t>
    </rPh>
    <rPh sb="17" eb="20">
      <t>ジムヒ</t>
    </rPh>
    <phoneticPr fontId="4"/>
  </si>
  <si>
    <t>※設計監理費は、補助内示前に契約を結んだ場合は補助対象外工事費の欄に計上してください。</t>
    <rPh sb="1" eb="3">
      <t>セッケイ</t>
    </rPh>
    <rPh sb="3" eb="5">
      <t>カンリ</t>
    </rPh>
    <rPh sb="5" eb="6">
      <t>ヒ</t>
    </rPh>
    <rPh sb="8" eb="10">
      <t>ホジョ</t>
    </rPh>
    <rPh sb="10" eb="12">
      <t>ナイジ</t>
    </rPh>
    <rPh sb="12" eb="13">
      <t>マエ</t>
    </rPh>
    <rPh sb="14" eb="16">
      <t>ケイヤク</t>
    </rPh>
    <rPh sb="17" eb="18">
      <t>ムス</t>
    </rPh>
    <rPh sb="20" eb="22">
      <t>バアイ</t>
    </rPh>
    <rPh sb="23" eb="25">
      <t>ホジョ</t>
    </rPh>
    <rPh sb="25" eb="28">
      <t>タイショウガイ</t>
    </rPh>
    <rPh sb="28" eb="31">
      <t>コウジヒ</t>
    </rPh>
    <rPh sb="32" eb="33">
      <t>ラン</t>
    </rPh>
    <rPh sb="34" eb="36">
      <t>ケイジョウ</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</si>
</sst>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quot;△ &quot;#,##0"/>
  </numFmts>
  <fonts count="21">
    <font>
      <sz val="11"/>
      <color theme="1"/>
      <name val="ＭＳ Ｐゴシック"/>
      <family val="3"/>
      <scheme val="minor"/>
    </font>
    <font>
      <sz val="11"/>
      <color indexed="8"/>
      <name val="ＭＳ Ｐゴシック"/>
      <family val="3"/>
    </font>
    <font>
      <sz val="11"/>
      <color theme="1"/>
      <name val="ＭＳ Ｐゴシック"/>
      <family val="3"/>
      <scheme val="minor"/>
    </font>
    <font>
      <sz val="11"/>
      <color auto="1"/>
      <name val="ＭＳ Ｐゴシック"/>
      <family val="3"/>
    </font>
    <font>
      <sz val="6"/>
      <color auto="1"/>
      <name val="ＭＳ Ｐゴシック"/>
      <family val="3"/>
      <scheme val="minor"/>
    </font>
    <font>
      <sz val="11"/>
      <color theme="1"/>
      <name val="ＭＳ Ｐ明朝"/>
      <family val="1"/>
    </font>
    <font>
      <b/>
      <sz val="12"/>
      <color theme="1"/>
      <name val="ＭＳ Ｐ明朝"/>
      <family val="1"/>
    </font>
    <font>
      <u/>
      <sz val="12"/>
      <color theme="1"/>
      <name val="ＭＳ Ｐ明朝"/>
      <family val="1"/>
    </font>
    <font>
      <sz val="12"/>
      <color theme="1"/>
      <name val="ＭＳ Ｐ明朝"/>
      <family val="1"/>
    </font>
    <font>
      <sz val="12"/>
      <color rgb="FF0000FF"/>
      <name val="ＭＳ Ｐ明朝"/>
      <family val="1"/>
    </font>
    <font>
      <sz val="12"/>
      <color auto="1"/>
      <name val="ＭＳ Ｐ明朝"/>
      <family val="1"/>
    </font>
    <font>
      <sz val="18"/>
      <color auto="1"/>
      <name val="ＭＳ 明朝"/>
      <family val="1"/>
    </font>
    <font>
      <sz val="14"/>
      <color rgb="FF0000FF"/>
      <name val="ＭＳ 明朝"/>
      <family val="1"/>
    </font>
    <font>
      <sz val="14"/>
      <color auto="1"/>
      <name val="ＭＳ Ｐ明朝"/>
      <family val="1"/>
    </font>
    <font>
      <sz val="16"/>
      <color auto="1"/>
      <name val="ＭＳ Ｐ明朝"/>
      <family val="1"/>
    </font>
    <font>
      <sz val="11"/>
      <color auto="1"/>
      <name val="ＭＳ 明朝"/>
      <family val="1"/>
    </font>
    <font>
      <i/>
      <sz val="11"/>
      <color auto="1"/>
      <name val="ＭＳ Ｐ明朝"/>
      <family val="1"/>
    </font>
    <font>
      <sz val="11"/>
      <color auto="1"/>
      <name val="ＭＳ Ｐ明朝"/>
      <family val="1"/>
    </font>
    <font>
      <sz val="11"/>
      <color rgb="FF0000FF"/>
      <name val="ＭＳ Ｐ明朝"/>
      <family val="1"/>
    </font>
    <font>
      <i/>
      <sz val="11"/>
      <color rgb="FF0000FF"/>
      <name val="ＭＳ Ｐ明朝"/>
      <family val="1"/>
    </font>
    <font>
      <sz val="14"/>
      <color rgb="FF0000FF"/>
      <name val="ＭＳ Ｐ明朝"/>
      <family val="1"/>
    </font>
  </fonts>
  <fills count="3">
    <fill>
      <patternFill patternType="none"/>
    </fill>
    <fill>
      <patternFill patternType="gray125"/>
    </fill>
    <fill>
      <patternFill patternType="solid">
        <fgColor theme="8" tint="0.8"/>
        <bgColor indexed="64"/>
      </patternFill>
    </fill>
  </fills>
  <borders count="54">
    <border>
      <left/>
      <right/>
      <top/>
      <bottom/>
      <diagonal/>
    </border>
    <border diagonalDown="1">
      <left style="thin">
        <color indexed="64"/>
      </left>
      <right/>
      <top style="thin">
        <color indexed="64"/>
      </top>
      <bottom/>
      <diagonal style="thin">
        <color indexed="64"/>
      </diagonal>
    </border>
    <border diagonalDown="1">
      <left style="thin">
        <color indexed="64"/>
      </left>
      <right/>
      <top/>
      <bottom/>
      <diagonal style="thin">
        <color indexed="64"/>
      </diagonal>
    </border>
    <border diagonalDown="1">
      <left style="thin">
        <color indexed="64"/>
      </left>
      <right/>
      <top/>
      <bottom style="double">
        <color indexed="64"/>
      </bottom>
      <diagonal style="thin">
        <color indexed="64"/>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style="thin">
        <color indexed="64"/>
      </left>
      <right/>
      <top/>
      <bottom style="double">
        <color indexed="64"/>
      </bottom>
      <diagonal/>
    </border>
    <border>
      <left style="thin">
        <color indexed="64"/>
      </left>
      <right style="thin">
        <color indexed="64"/>
      </right>
      <top/>
      <bottom style="thin">
        <color indexed="64"/>
      </bottom>
      <diagonal/>
    </border>
    <border>
      <left style="thin">
        <color indexed="64"/>
      </left>
      <right/>
      <top style="double">
        <color indexed="64"/>
      </top>
      <bottom style="double">
        <color indexed="64"/>
      </bottom>
      <diagonal/>
    </border>
    <border>
      <left style="thin">
        <color indexed="64"/>
      </left>
      <right/>
      <top style="double">
        <color indexed="64"/>
      </top>
      <bottom style="thin">
        <color indexed="64"/>
      </bottom>
      <diagonal/>
    </border>
    <border diagonalDown="1">
      <left/>
      <right style="thin">
        <color indexed="64"/>
      </right>
      <top style="thin">
        <color indexed="64"/>
      </top>
      <bottom/>
      <diagonal style="thin">
        <color indexed="64"/>
      </diagonal>
    </border>
    <border diagonalDown="1">
      <left/>
      <right style="thin">
        <color indexed="64"/>
      </right>
      <top/>
      <bottom/>
      <diagonal style="thin">
        <color indexed="64"/>
      </diagonal>
    </border>
    <border diagonalDown="1">
      <left/>
      <right style="thin">
        <color indexed="64"/>
      </right>
      <top/>
      <bottom style="double">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
      <left/>
      <right style="thin">
        <color indexed="64"/>
      </right>
      <top style="double">
        <color indexed="64"/>
      </top>
      <bottom style="double">
        <color indexed="64"/>
      </bottom>
      <diagonal/>
    </border>
    <border>
      <left/>
      <right style="thin">
        <color indexed="64"/>
      </right>
      <top style="double">
        <color indexed="64"/>
      </top>
      <bottom style="thin">
        <color indexed="64"/>
      </bottom>
      <diagonal/>
    </border>
    <border diagonalUp="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double">
        <color indexed="64"/>
      </top>
      <bottom style="double">
        <color indexed="64"/>
      </bottom>
      <diagonal/>
    </border>
    <border>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style="double">
        <color indexed="64"/>
      </right>
      <top style="thin">
        <color indexed="64"/>
      </top>
      <bottom style="double">
        <color indexed="64"/>
      </bottom>
      <diagonal style="thin">
        <color indexed="64"/>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top style="double">
        <color indexed="64"/>
      </top>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top style="double">
        <color indexed="64"/>
      </top>
      <bottom/>
      <diagonal/>
    </border>
    <border>
      <left/>
      <right/>
      <top style="thin">
        <color indexed="64"/>
      </top>
      <bottom/>
      <diagonal/>
    </border>
    <border>
      <left/>
      <right/>
      <top/>
      <bottom style="double">
        <color indexed="64"/>
      </bottom>
      <diagonal/>
    </border>
    <border>
      <left/>
      <right style="thin">
        <color indexed="64"/>
      </right>
      <top style="double">
        <color indexed="64"/>
      </top>
      <bottom/>
      <diagonal/>
    </border>
    <border>
      <left/>
      <right style="thin">
        <color indexed="64"/>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0" fontId="3" fillId="0" borderId="0"/>
    <xf numFmtId="38" fontId="2" fillId="0" borderId="0" applyFont="0" applyFill="0" applyBorder="0" applyAlignment="0" applyProtection="0">
      <alignment vertical="center"/>
    </xf>
  </cellStyleXfs>
  <cellXfs count="168">
    <xf numFmtId="0" fontId="0" fillId="0" borderId="0" xfId="0">
      <alignment vertical="center"/>
    </xf>
    <xf numFmtId="0" fontId="5" fillId="0" borderId="0" xfId="0" applyFont="1">
      <alignment vertical="center"/>
    </xf>
    <xf numFmtId="0" fontId="6" fillId="0" borderId="0" xfId="0" applyFont="1">
      <alignment vertical="center"/>
    </xf>
    <xf numFmtId="0" fontId="7" fillId="2" borderId="0" xfId="0" applyFont="1" applyFill="1">
      <alignment vertical="center"/>
    </xf>
    <xf numFmtId="0" fontId="7" fillId="2" borderId="0" xfId="0" applyFont="1" applyFill="1" applyAlignment="1">
      <alignment horizontal="left" vertical="center"/>
    </xf>
    <xf numFmtId="0" fontId="7" fillId="0" borderId="0" xfId="0" applyFont="1" applyFill="1" applyAlignment="1">
      <alignment horizontal="left"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textRotation="255"/>
    </xf>
    <xf numFmtId="0" fontId="8" fillId="0" borderId="6" xfId="0" applyFont="1" applyBorder="1" applyAlignment="1">
      <alignment horizontal="center" vertical="center" textRotation="255"/>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5" xfId="0" applyFont="1" applyBorder="1" applyAlignment="1">
      <alignment horizontal="center" vertical="center" textRotation="255" wrapText="1"/>
    </xf>
    <xf numFmtId="0" fontId="8" fillId="0" borderId="6" xfId="0" applyFont="1" applyBorder="1" applyAlignment="1">
      <alignment horizontal="center" vertical="center" textRotation="255" wrapText="1"/>
    </xf>
    <xf numFmtId="0" fontId="8" fillId="0" borderId="9" xfId="0" applyFont="1" applyBorder="1" applyAlignment="1">
      <alignment horizontal="center" vertical="center" textRotation="255" wrapText="1"/>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6" fillId="0" borderId="11" xfId="0" applyFont="1" applyBorder="1" applyAlignment="1">
      <alignment horizontal="center" vertical="center"/>
    </xf>
    <xf numFmtId="0" fontId="8" fillId="0" borderId="0" xfId="0" applyFont="1">
      <alignment vertical="center"/>
    </xf>
    <xf numFmtId="0" fontId="8" fillId="0" borderId="0" xfId="0" applyFont="1" applyBorder="1" applyAlignment="1">
      <alignment vertical="center" wrapText="1"/>
    </xf>
    <xf numFmtId="0" fontId="8" fillId="0" borderId="0" xfId="0" applyFont="1" applyBorder="1" applyAlignment="1">
      <alignment horizontal="left"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vertical="center" shrinkToFit="1"/>
    </xf>
    <xf numFmtId="0" fontId="8" fillId="0" borderId="16" xfId="0" applyFont="1" applyBorder="1">
      <alignment vertical="center"/>
    </xf>
    <xf numFmtId="0" fontId="8" fillId="0" borderId="17" xfId="0" applyFont="1" applyBorder="1">
      <alignment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15" xfId="0" applyFont="1" applyBorder="1">
      <alignment vertical="center"/>
    </xf>
    <xf numFmtId="0" fontId="8" fillId="0" borderId="20" xfId="0" applyFont="1" applyBorder="1" applyAlignment="1">
      <alignment horizontal="center" vertical="center"/>
    </xf>
    <xf numFmtId="0" fontId="6" fillId="0" borderId="21" xfId="0" applyFont="1" applyBorder="1" applyAlignment="1">
      <alignment horizontal="center" vertical="center"/>
    </xf>
    <xf numFmtId="0" fontId="8" fillId="0" borderId="11" xfId="0" applyFont="1" applyBorder="1" applyAlignment="1">
      <alignment horizontal="center" vertical="center"/>
    </xf>
    <xf numFmtId="176" fontId="8" fillId="2" borderId="15" xfId="0" applyNumberFormat="1" applyFont="1" applyFill="1" applyBorder="1">
      <alignment vertical="center"/>
    </xf>
    <xf numFmtId="176" fontId="8" fillId="2" borderId="16" xfId="0" applyNumberFormat="1" applyFont="1" applyFill="1" applyBorder="1">
      <alignment vertical="center"/>
    </xf>
    <xf numFmtId="176" fontId="8" fillId="0" borderId="22" xfId="0" applyNumberFormat="1" applyFont="1" applyFill="1" applyBorder="1">
      <alignment vertical="center"/>
    </xf>
    <xf numFmtId="176" fontId="9" fillId="0" borderId="23" xfId="0" applyNumberFormat="1" applyFont="1" applyBorder="1">
      <alignment vertical="center"/>
    </xf>
    <xf numFmtId="176" fontId="8" fillId="2" borderId="17" xfId="0" applyNumberFormat="1" applyFont="1" applyFill="1" applyBorder="1">
      <alignment vertical="center"/>
    </xf>
    <xf numFmtId="176" fontId="9" fillId="0" borderId="9" xfId="0" applyNumberFormat="1" applyFont="1" applyFill="1" applyBorder="1">
      <alignment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176" fontId="8" fillId="2" borderId="27" xfId="0" applyNumberFormat="1" applyFont="1" applyFill="1" applyBorder="1">
      <alignment vertical="center"/>
    </xf>
    <xf numFmtId="176" fontId="8" fillId="2" borderId="28" xfId="0" applyNumberFormat="1" applyFont="1" applyFill="1" applyBorder="1">
      <alignment vertical="center"/>
    </xf>
    <xf numFmtId="176" fontId="9" fillId="0" borderId="29" xfId="0" applyNumberFormat="1" applyFont="1" applyFill="1" applyBorder="1">
      <alignment vertical="center"/>
    </xf>
    <xf numFmtId="176" fontId="9" fillId="0" borderId="30" xfId="0" applyNumberFormat="1" applyFont="1" applyBorder="1">
      <alignment vertical="center"/>
    </xf>
    <xf numFmtId="176" fontId="8" fillId="0" borderId="29" xfId="0" applyNumberFormat="1" applyFont="1" applyFill="1" applyBorder="1">
      <alignment vertical="center"/>
    </xf>
    <xf numFmtId="176" fontId="8" fillId="2" borderId="31" xfId="0" applyNumberFormat="1" applyFont="1" applyFill="1" applyBorder="1">
      <alignment vertical="center"/>
    </xf>
    <xf numFmtId="176" fontId="9" fillId="0" borderId="27" xfId="0" applyNumberFormat="1" applyFont="1" applyFill="1" applyBorder="1">
      <alignment vertical="center"/>
    </xf>
    <xf numFmtId="0" fontId="8" fillId="2" borderId="32" xfId="0" applyFont="1" applyFill="1" applyBorder="1" applyAlignment="1">
      <alignment horizontal="right" vertical="center"/>
    </xf>
    <xf numFmtId="0" fontId="8" fillId="2" borderId="33" xfId="0" applyFont="1" applyFill="1" applyBorder="1" applyAlignment="1">
      <alignment horizontal="right" vertical="center"/>
    </xf>
    <xf numFmtId="0" fontId="8" fillId="0" borderId="0" xfId="0" applyFont="1" applyBorder="1" applyAlignment="1">
      <alignment horizontal="left" vertical="center"/>
    </xf>
    <xf numFmtId="0" fontId="8" fillId="2" borderId="18" xfId="0" applyFont="1" applyFill="1" applyBorder="1" applyAlignment="1">
      <alignment horizontal="center" vertical="center" wrapText="1"/>
    </xf>
    <xf numFmtId="0" fontId="8" fillId="2" borderId="34" xfId="0" applyFont="1" applyFill="1" applyBorder="1">
      <alignment vertical="center"/>
    </xf>
    <xf numFmtId="10" fontId="10" fillId="2" borderId="18" xfId="0" applyNumberFormat="1" applyFont="1" applyFill="1" applyBorder="1">
      <alignment vertical="center"/>
    </xf>
    <xf numFmtId="10" fontId="9" fillId="0" borderId="18" xfId="0" applyNumberFormat="1" applyFont="1" applyFill="1" applyBorder="1">
      <alignment vertical="center"/>
    </xf>
    <xf numFmtId="176" fontId="9" fillId="0" borderId="21" xfId="0" applyNumberFormat="1" applyFont="1" applyBorder="1" applyAlignment="1">
      <alignment horizontal="right" vertical="center"/>
    </xf>
    <xf numFmtId="176" fontId="9" fillId="0" borderId="35" xfId="0" applyNumberFormat="1" applyFont="1" applyBorder="1" applyAlignment="1">
      <alignment horizontal="right" vertical="center"/>
    </xf>
    <xf numFmtId="176" fontId="9" fillId="0" borderId="19" xfId="0" applyNumberFormat="1" applyFont="1" applyBorder="1" applyAlignment="1">
      <alignment horizontal="right" vertical="center"/>
    </xf>
    <xf numFmtId="176" fontId="9" fillId="0" borderId="18" xfId="0" applyNumberFormat="1" applyFont="1" applyBorder="1">
      <alignment vertical="center"/>
    </xf>
    <xf numFmtId="176" fontId="9" fillId="0" borderId="20" xfId="0" applyNumberFormat="1" applyFont="1" applyBorder="1">
      <alignment vertical="center"/>
    </xf>
    <xf numFmtId="176" fontId="9" fillId="0" borderId="34" xfId="0" applyNumberFormat="1" applyFont="1" applyFill="1" applyBorder="1">
      <alignment vertical="center"/>
    </xf>
    <xf numFmtId="0" fontId="8" fillId="0" borderId="36" xfId="0" applyFont="1" applyBorder="1">
      <alignment vertical="center"/>
    </xf>
    <xf numFmtId="0" fontId="8" fillId="0" borderId="37" xfId="0" applyFont="1" applyBorder="1">
      <alignment vertical="center"/>
    </xf>
    <xf numFmtId="0" fontId="8" fillId="0" borderId="0" xfId="0" applyFont="1" applyFill="1" applyBorder="1" applyAlignment="1">
      <alignment horizontal="center" vertical="center" wrapText="1"/>
    </xf>
    <xf numFmtId="0" fontId="8" fillId="0" borderId="0" xfId="0" applyFont="1" applyFill="1" applyBorder="1">
      <alignment vertical="center"/>
    </xf>
    <xf numFmtId="10" fontId="10" fillId="0" borderId="0" xfId="0" applyNumberFormat="1" applyFont="1" applyFill="1" applyBorder="1">
      <alignment vertical="center"/>
    </xf>
    <xf numFmtId="10" fontId="10" fillId="0" borderId="0" xfId="0" applyNumberFormat="1" applyFont="1" applyFill="1" applyBorder="1" applyAlignment="1">
      <alignment horizontal="center" vertical="center"/>
    </xf>
    <xf numFmtId="176" fontId="9" fillId="0" borderId="0" xfId="0" applyNumberFormat="1" applyFont="1" applyBorder="1" applyAlignment="1">
      <alignment horizontal="right" vertical="center"/>
    </xf>
    <xf numFmtId="176" fontId="9" fillId="0" borderId="0" xfId="0" applyNumberFormat="1" applyFont="1" applyBorder="1">
      <alignment vertical="center"/>
    </xf>
    <xf numFmtId="9" fontId="8" fillId="2" borderId="38" xfId="0" applyNumberFormat="1" applyFont="1" applyFill="1" applyBorder="1">
      <alignment vertical="center"/>
    </xf>
    <xf numFmtId="9" fontId="8" fillId="2" borderId="39" xfId="0" applyNumberFormat="1" applyFont="1" applyFill="1" applyBorder="1">
      <alignment vertical="center"/>
    </xf>
    <xf numFmtId="0" fontId="8" fillId="0" borderId="0" xfId="0" applyFont="1" applyAlignment="1">
      <alignment horizontal="center" vertical="center"/>
    </xf>
    <xf numFmtId="176" fontId="9" fillId="0" borderId="16" xfId="0" applyNumberFormat="1" applyFont="1" applyBorder="1" applyAlignment="1">
      <alignment horizontal="right" vertical="center"/>
    </xf>
    <xf numFmtId="176" fontId="9" fillId="0" borderId="0" xfId="0" applyNumberFormat="1" applyFont="1" applyAlignment="1">
      <alignment horizontal="right" vertical="center"/>
    </xf>
    <xf numFmtId="0" fontId="10" fillId="0" borderId="0" xfId="3" applyFont="1" applyAlignment="1">
      <alignment vertical="center"/>
    </xf>
    <xf numFmtId="0" fontId="11" fillId="0" borderId="0" xfId="3" applyFont="1" applyAlignment="1">
      <alignment horizontal="center" vertical="center"/>
    </xf>
    <xf numFmtId="0" fontId="12" fillId="0" borderId="0" xfId="3" applyFont="1" applyBorder="1" applyAlignment="1">
      <alignment vertical="center"/>
    </xf>
    <xf numFmtId="0" fontId="12" fillId="0" borderId="0" xfId="3" applyFont="1" applyAlignment="1">
      <alignment vertical="center"/>
    </xf>
    <xf numFmtId="0" fontId="13" fillId="0" borderId="40" xfId="3" applyFont="1" applyBorder="1" applyAlignment="1">
      <alignment vertical="center"/>
    </xf>
    <xf numFmtId="0" fontId="10" fillId="0" borderId="16" xfId="3" applyFont="1" applyBorder="1" applyAlignment="1">
      <alignment horizontal="center" vertical="center" wrapText="1"/>
    </xf>
    <xf numFmtId="0" fontId="10" fillId="0" borderId="16" xfId="3" applyFont="1" applyBorder="1" applyAlignment="1">
      <alignment horizontal="center" vertical="center"/>
    </xf>
    <xf numFmtId="0" fontId="10" fillId="0" borderId="41" xfId="3" applyFont="1" applyBorder="1" applyAlignment="1">
      <alignment horizontal="center" vertical="center" textRotation="255" wrapText="1"/>
    </xf>
    <xf numFmtId="0" fontId="10" fillId="0" borderId="42" xfId="3" applyFont="1" applyBorder="1" applyAlignment="1">
      <alignment horizontal="center" vertical="center" textRotation="255" wrapText="1"/>
    </xf>
    <xf numFmtId="0" fontId="10" fillId="0" borderId="8" xfId="3" applyFont="1" applyBorder="1" applyAlignment="1">
      <alignment horizontal="center" vertical="center" textRotation="255" wrapText="1"/>
    </xf>
    <xf numFmtId="0" fontId="10" fillId="0" borderId="5" xfId="3" applyFont="1" applyBorder="1" applyAlignment="1">
      <alignment horizontal="center" vertical="center" textRotation="255" wrapText="1"/>
    </xf>
    <xf numFmtId="0" fontId="10" fillId="0" borderId="6" xfId="3" applyFont="1" applyBorder="1" applyAlignment="1">
      <alignment horizontal="center" vertical="center" textRotation="255" wrapText="1"/>
    </xf>
    <xf numFmtId="0" fontId="10" fillId="0" borderId="4" xfId="3" applyFont="1" applyBorder="1" applyAlignment="1">
      <alignment horizontal="center" vertical="center" textRotation="255" wrapText="1"/>
    </xf>
    <xf numFmtId="0" fontId="14" fillId="0" borderId="11" xfId="3" applyFont="1" applyBorder="1" applyAlignment="1">
      <alignment horizontal="center" vertical="center" wrapText="1"/>
    </xf>
    <xf numFmtId="0" fontId="10" fillId="0" borderId="0" xfId="3" applyFont="1" applyFill="1" applyBorder="1" applyAlignment="1">
      <alignment vertical="center"/>
    </xf>
    <xf numFmtId="0" fontId="15" fillId="0" borderId="0" xfId="3" applyFont="1" applyFill="1" applyAlignment="1">
      <alignment horizontal="left" vertical="center" wrapText="1"/>
    </xf>
    <xf numFmtId="0" fontId="10" fillId="0" borderId="0" xfId="3" applyFont="1" applyFill="1" applyAlignment="1">
      <alignment vertical="top"/>
    </xf>
    <xf numFmtId="0" fontId="9" fillId="0" borderId="5" xfId="3" applyFont="1" applyBorder="1" applyAlignment="1">
      <alignment vertical="center"/>
    </xf>
    <xf numFmtId="0" fontId="9" fillId="0" borderId="6" xfId="3" applyFont="1" applyBorder="1" applyAlignment="1">
      <alignment vertical="center"/>
    </xf>
    <xf numFmtId="0" fontId="9" fillId="0" borderId="6" xfId="3" applyFont="1" applyBorder="1" applyAlignment="1">
      <alignment horizontal="left" vertical="center"/>
    </xf>
    <xf numFmtId="0" fontId="10" fillId="0" borderId="16" xfId="3" applyFont="1" applyBorder="1" applyAlignment="1">
      <alignment horizontal="left" vertical="center" wrapText="1"/>
    </xf>
    <xf numFmtId="0" fontId="10" fillId="0" borderId="17" xfId="3" applyFont="1" applyBorder="1" applyAlignment="1">
      <alignment vertical="center" wrapText="1"/>
    </xf>
    <xf numFmtId="0" fontId="16" fillId="0" borderId="9" xfId="3" applyFont="1" applyBorder="1" applyAlignment="1">
      <alignment horizontal="right" vertical="center" wrapText="1"/>
    </xf>
    <xf numFmtId="0" fontId="10" fillId="0" borderId="17" xfId="3" applyFont="1" applyBorder="1" applyAlignment="1">
      <alignment horizontal="left" vertical="center" wrapText="1"/>
    </xf>
    <xf numFmtId="38" fontId="16" fillId="0" borderId="4" xfId="4" applyFont="1" applyBorder="1" applyAlignment="1">
      <alignment horizontal="right" vertical="top"/>
    </xf>
    <xf numFmtId="0" fontId="10" fillId="0" borderId="5" xfId="3" applyFont="1" applyBorder="1" applyAlignment="1">
      <alignment vertical="center"/>
    </xf>
    <xf numFmtId="0" fontId="10" fillId="0" borderId="6" xfId="3" applyFont="1" applyFill="1" applyBorder="1" applyAlignment="1">
      <alignment vertical="center"/>
    </xf>
    <xf numFmtId="0" fontId="10" fillId="0" borderId="9" xfId="3" applyFont="1" applyBorder="1" applyAlignment="1">
      <alignment vertical="center"/>
    </xf>
    <xf numFmtId="0" fontId="10" fillId="0" borderId="43" xfId="3" applyFont="1" applyBorder="1" applyAlignment="1">
      <alignment horizontal="left" vertical="center" wrapText="1"/>
    </xf>
    <xf numFmtId="0" fontId="10" fillId="0" borderId="21" xfId="3" applyFont="1" applyBorder="1" applyAlignment="1">
      <alignment horizontal="center" vertical="center"/>
    </xf>
    <xf numFmtId="0" fontId="17" fillId="0" borderId="0" xfId="3" applyFont="1" applyFill="1" applyAlignment="1">
      <alignment vertical="center" wrapText="1"/>
    </xf>
    <xf numFmtId="0" fontId="17" fillId="0" borderId="0" xfId="3" applyFont="1" applyAlignment="1">
      <alignment vertical="center"/>
    </xf>
    <xf numFmtId="0" fontId="13" fillId="0" borderId="0" xfId="3" applyFont="1" applyBorder="1" applyAlignment="1">
      <alignment vertical="center"/>
    </xf>
    <xf numFmtId="0" fontId="10" fillId="0" borderId="17" xfId="3" applyFont="1" applyBorder="1" applyAlignment="1">
      <alignment horizontal="center" vertical="center"/>
    </xf>
    <xf numFmtId="176" fontId="9" fillId="0" borderId="41" xfId="4" applyNumberFormat="1" applyFont="1" applyBorder="1" applyAlignment="1">
      <alignment vertical="center"/>
    </xf>
    <xf numFmtId="176" fontId="9" fillId="0" borderId="42" xfId="4" applyNumberFormat="1" applyFont="1" applyBorder="1" applyAlignment="1">
      <alignment vertical="center"/>
    </xf>
    <xf numFmtId="176" fontId="9" fillId="0" borderId="44" xfId="4" applyNumberFormat="1" applyFont="1" applyBorder="1" applyAlignment="1">
      <alignment vertical="center"/>
    </xf>
    <xf numFmtId="176" fontId="9" fillId="0" borderId="17" xfId="4" applyNumberFormat="1" applyFont="1" applyBorder="1" applyAlignment="1">
      <alignment vertical="center"/>
    </xf>
    <xf numFmtId="176" fontId="10" fillId="0" borderId="9" xfId="3" applyNumberFormat="1" applyFont="1" applyBorder="1" applyAlignment="1">
      <alignment vertical="center" wrapText="1"/>
    </xf>
    <xf numFmtId="176" fontId="18" fillId="0" borderId="4" xfId="4" applyNumberFormat="1" applyFont="1" applyBorder="1" applyAlignment="1">
      <alignment horizontal="right" vertical="top"/>
    </xf>
    <xf numFmtId="176" fontId="10" fillId="0" borderId="45" xfId="4" applyNumberFormat="1" applyFont="1" applyBorder="1" applyAlignment="1">
      <alignment vertical="center"/>
    </xf>
    <xf numFmtId="176" fontId="9" fillId="0" borderId="8" xfId="4" applyNumberFormat="1" applyFont="1" applyBorder="1" applyAlignment="1">
      <alignment vertical="center"/>
    </xf>
    <xf numFmtId="176" fontId="9" fillId="0" borderId="45" xfId="4" applyNumberFormat="1" applyFont="1" applyBorder="1" applyAlignment="1">
      <alignment vertical="center"/>
    </xf>
    <xf numFmtId="0" fontId="3" fillId="0" borderId="0" xfId="3" applyFill="1" applyBorder="1" applyAlignment="1">
      <alignment vertical="center"/>
    </xf>
    <xf numFmtId="0" fontId="3" fillId="0" borderId="0" xfId="3" applyFont="1" applyAlignment="1">
      <alignment vertical="center" wrapText="1"/>
    </xf>
    <xf numFmtId="0" fontId="13" fillId="0" borderId="0" xfId="3" applyFont="1" applyAlignment="1">
      <alignment vertical="center"/>
    </xf>
    <xf numFmtId="0" fontId="10" fillId="0" borderId="44" xfId="3" applyFont="1" applyBorder="1" applyAlignment="1">
      <alignment horizontal="center" vertical="center"/>
    </xf>
    <xf numFmtId="0" fontId="9" fillId="0" borderId="46" xfId="3" applyFont="1" applyBorder="1" applyAlignment="1">
      <alignment horizontal="right" vertical="center"/>
    </xf>
    <xf numFmtId="9" fontId="10" fillId="2" borderId="5" xfId="3" applyNumberFormat="1" applyFont="1" applyFill="1" applyBorder="1" applyAlignment="1">
      <alignment vertical="center"/>
    </xf>
    <xf numFmtId="9" fontId="10" fillId="2" borderId="6" xfId="3" applyNumberFormat="1" applyFont="1" applyFill="1" applyBorder="1" applyAlignment="1">
      <alignment vertical="center"/>
    </xf>
    <xf numFmtId="9" fontId="10" fillId="0" borderId="6" xfId="3" applyNumberFormat="1" applyFont="1" applyFill="1" applyBorder="1" applyAlignment="1">
      <alignment vertical="center"/>
    </xf>
    <xf numFmtId="9" fontId="9" fillId="0" borderId="16" xfId="3" applyNumberFormat="1" applyFont="1" applyBorder="1" applyAlignment="1">
      <alignment vertical="center"/>
    </xf>
    <xf numFmtId="9" fontId="10" fillId="2" borderId="17" xfId="3" applyNumberFormat="1" applyFont="1" applyFill="1" applyBorder="1" applyAlignment="1">
      <alignment vertical="center"/>
    </xf>
    <xf numFmtId="0" fontId="10" fillId="0" borderId="9" xfId="3" applyFont="1" applyBorder="1" applyAlignment="1">
      <alignment vertical="center" wrapText="1"/>
    </xf>
    <xf numFmtId="9" fontId="9" fillId="0" borderId="17" xfId="3" applyNumberFormat="1" applyFont="1" applyBorder="1" applyAlignment="1">
      <alignment vertical="center"/>
    </xf>
    <xf numFmtId="9" fontId="19" fillId="0" borderId="8" xfId="3" applyNumberFormat="1" applyFont="1" applyBorder="1" applyAlignment="1">
      <alignment horizontal="right" vertical="center"/>
    </xf>
    <xf numFmtId="9" fontId="10" fillId="0" borderId="9" xfId="3" applyNumberFormat="1" applyFont="1" applyFill="1" applyBorder="1" applyAlignment="1">
      <alignment vertical="center"/>
    </xf>
    <xf numFmtId="9" fontId="10" fillId="0" borderId="4" xfId="3" applyNumberFormat="1" applyFont="1" applyBorder="1" applyAlignment="1">
      <alignment vertical="center"/>
    </xf>
    <xf numFmtId="0" fontId="10" fillId="0" borderId="47" xfId="3" applyFont="1" applyBorder="1" applyAlignment="1">
      <alignment horizontal="center" vertical="center"/>
    </xf>
    <xf numFmtId="0" fontId="10" fillId="0" borderId="48" xfId="3" applyFont="1" applyBorder="1" applyAlignment="1">
      <alignment horizontal="left" vertical="center"/>
    </xf>
    <xf numFmtId="176" fontId="10" fillId="2" borderId="49" xfId="4" applyNumberFormat="1" applyFont="1" applyFill="1" applyBorder="1" applyAlignment="1">
      <alignment vertical="center"/>
    </xf>
    <xf numFmtId="176" fontId="10" fillId="2" borderId="0" xfId="4" applyNumberFormat="1" applyFont="1" applyFill="1" applyBorder="1" applyAlignment="1">
      <alignment vertical="center"/>
    </xf>
    <xf numFmtId="176" fontId="10" fillId="0" borderId="0" xfId="4" applyNumberFormat="1" applyFont="1" applyFill="1" applyBorder="1" applyAlignment="1">
      <alignment vertical="center"/>
    </xf>
    <xf numFmtId="176" fontId="9" fillId="0" borderId="47" xfId="4" applyNumberFormat="1" applyFont="1" applyBorder="1" applyAlignment="1">
      <alignment vertical="center"/>
    </xf>
    <xf numFmtId="176" fontId="10" fillId="2" borderId="17" xfId="4" applyNumberFormat="1" applyFont="1" applyFill="1" applyBorder="1" applyAlignment="1">
      <alignment vertical="center"/>
    </xf>
    <xf numFmtId="38" fontId="19" fillId="0" borderId="9" xfId="4" applyFont="1" applyBorder="1" applyAlignment="1">
      <alignment horizontal="right" vertical="center"/>
    </xf>
    <xf numFmtId="176" fontId="9" fillId="0" borderId="50" xfId="4" applyNumberFormat="1" applyFont="1" applyBorder="1" applyAlignment="1">
      <alignment vertical="center"/>
    </xf>
    <xf numFmtId="38" fontId="9" fillId="0" borderId="8" xfId="4" applyFont="1" applyBorder="1" applyAlignment="1">
      <alignment horizontal="right" vertical="top"/>
    </xf>
    <xf numFmtId="176" fontId="10" fillId="0" borderId="40" xfId="4" applyNumberFormat="1" applyFont="1" applyFill="1" applyBorder="1" applyAlignment="1">
      <alignment vertical="center"/>
    </xf>
    <xf numFmtId="176" fontId="9" fillId="0" borderId="51" xfId="4" applyNumberFormat="1" applyFont="1" applyBorder="1" applyAlignment="1">
      <alignment vertical="center"/>
    </xf>
    <xf numFmtId="176" fontId="9" fillId="0" borderId="40" xfId="4" applyNumberFormat="1" applyFont="1" applyBorder="1" applyAlignment="1">
      <alignment vertical="center"/>
    </xf>
    <xf numFmtId="9" fontId="9" fillId="0" borderId="5" xfId="3" applyNumberFormat="1" applyFont="1" applyBorder="1" applyAlignment="1">
      <alignment vertical="center"/>
    </xf>
    <xf numFmtId="9" fontId="9" fillId="0" borderId="6" xfId="3" applyNumberFormat="1" applyFont="1" applyBorder="1" applyAlignment="1">
      <alignment vertical="center"/>
    </xf>
    <xf numFmtId="38" fontId="10" fillId="0" borderId="9" xfId="4" applyFont="1" applyBorder="1" applyAlignment="1">
      <alignment vertical="center"/>
    </xf>
    <xf numFmtId="9" fontId="10" fillId="0" borderId="8" xfId="3" applyNumberFormat="1" applyFont="1" applyBorder="1" applyAlignment="1">
      <alignment vertical="top"/>
    </xf>
    <xf numFmtId="9" fontId="9" fillId="0" borderId="9" xfId="3" applyNumberFormat="1" applyFont="1" applyBorder="1" applyAlignment="1">
      <alignment vertical="center"/>
    </xf>
    <xf numFmtId="0" fontId="20" fillId="0" borderId="0" xfId="3" applyFont="1" applyAlignment="1">
      <alignment horizontal="right" vertical="center"/>
    </xf>
    <xf numFmtId="0" fontId="17" fillId="0" borderId="0" xfId="3" applyFont="1" applyAlignment="1">
      <alignment horizontal="right" vertical="center"/>
    </xf>
    <xf numFmtId="0" fontId="10" fillId="0" borderId="35" xfId="3" applyFont="1" applyBorder="1" applyAlignment="1">
      <alignment horizontal="center" vertical="center"/>
    </xf>
    <xf numFmtId="176" fontId="9" fillId="0" borderId="52" xfId="4" applyNumberFormat="1" applyFont="1" applyBorder="1" applyAlignment="1">
      <alignment vertical="center"/>
    </xf>
    <xf numFmtId="176" fontId="9" fillId="0" borderId="53" xfId="4" applyNumberFormat="1" applyFont="1" applyBorder="1" applyAlignment="1">
      <alignment vertical="center"/>
    </xf>
    <xf numFmtId="176" fontId="9" fillId="0" borderId="35" xfId="4" applyNumberFormat="1" applyFont="1" applyBorder="1" applyAlignment="1">
      <alignment vertical="center"/>
    </xf>
    <xf numFmtId="176" fontId="9" fillId="0" borderId="48" xfId="4" applyNumberFormat="1" applyFont="1" applyBorder="1" applyAlignment="1">
      <alignment vertical="center"/>
    </xf>
    <xf numFmtId="38" fontId="9" fillId="0" borderId="4" xfId="4" applyFont="1" applyBorder="1" applyAlignment="1">
      <alignment vertical="top"/>
    </xf>
    <xf numFmtId="176" fontId="10" fillId="0" borderId="34" xfId="4" applyNumberFormat="1" applyFont="1" applyBorder="1" applyAlignment="1">
      <alignment vertical="center"/>
    </xf>
    <xf numFmtId="176" fontId="9" fillId="0" borderId="19" xfId="4" applyNumberFormat="1" applyFont="1" applyBorder="1" applyAlignment="1">
      <alignment vertical="center"/>
    </xf>
    <xf numFmtId="176" fontId="9" fillId="0" borderId="34" xfId="4" applyNumberFormat="1" applyFont="1" applyBorder="1" applyAlignment="1">
      <alignment vertical="center"/>
    </xf>
    <xf numFmtId="0" fontId="10" fillId="0" borderId="0" xfId="3" applyFont="1" applyAlignment="1">
      <alignment horizontal="right" vertical="center"/>
    </xf>
    <xf numFmtId="0" fontId="16" fillId="0" borderId="0" xfId="3" applyFont="1" applyAlignment="1">
      <alignment vertical="center" wrapText="1"/>
    </xf>
    <xf numFmtId="0" fontId="19" fillId="0" borderId="42" xfId="3" applyFont="1" applyBorder="1" applyAlignment="1">
      <alignment vertical="center"/>
    </xf>
    <xf numFmtId="0" fontId="19" fillId="0" borderId="0" xfId="3" applyFont="1" applyAlignment="1">
      <alignment vertical="center"/>
    </xf>
  </cellXfs>
  <cellStyles count="5">
    <cellStyle name="桁区切り 2" xfId="1"/>
    <cellStyle name="標準" xfId="0" builtinId="0"/>
    <cellStyle name="標準 2" xfId="2"/>
    <cellStyle name="標準 3" xfId="3"/>
    <cellStyle name="桁区切り" xfId="4" builtinId="6"/>
  </cellStyles>
  <tableStyles count="0" defaultTableStyle="TableStyleMedium2" defaultPivotStyle="PivotStyleLight16"/>
  <colors>
    <mruColors>
      <color rgb="FF0000FF"/>
      <color rgb="FFCCFF99"/>
      <color rgb="FF99FF99"/>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G36"/>
  <sheetViews>
    <sheetView tabSelected="1" zoomScaleSheetLayoutView="85" workbookViewId="0">
      <selection activeCell="M22" sqref="M22"/>
    </sheetView>
  </sheetViews>
  <sheetFormatPr defaultColWidth="9" defaultRowHeight="13.5"/>
  <cols>
    <col min="1" max="1" width="6.08984375" style="1" customWidth="1"/>
    <col min="2" max="2" width="22.7265625" style="1" bestFit="1" customWidth="1"/>
    <col min="3" max="7" width="10.625" style="1" customWidth="1"/>
    <col min="8" max="14" width="13" style="1" customWidth="1"/>
    <col min="15" max="15" width="7.26953125" style="1" customWidth="1"/>
    <col min="16" max="16" width="12.08984375" style="1" customWidth="1"/>
    <col min="17" max="16384" width="9" style="1"/>
  </cols>
  <sheetData>
    <row r="1" spans="1:7" ht="15">
      <c r="A1" s="2" t="s">
        <v>55</v>
      </c>
      <c r="B1" s="20"/>
      <c r="C1" s="20"/>
      <c r="D1" s="20"/>
      <c r="E1" s="20"/>
      <c r="F1" s="20"/>
      <c r="G1" s="20"/>
    </row>
    <row r="2" spans="1:7" ht="14.25">
      <c r="A2" s="3" t="s">
        <v>31</v>
      </c>
      <c r="B2" s="3"/>
      <c r="C2" s="3"/>
      <c r="D2" s="20"/>
      <c r="E2" s="51"/>
      <c r="F2" s="64" t="s">
        <v>10</v>
      </c>
      <c r="G2" s="72"/>
    </row>
    <row r="3" spans="1:7" ht="15">
      <c r="A3" s="3" t="s">
        <v>9</v>
      </c>
      <c r="B3" s="3"/>
      <c r="C3" s="3"/>
      <c r="D3" s="20"/>
      <c r="E3" s="52"/>
      <c r="F3" s="65" t="s">
        <v>10</v>
      </c>
      <c r="G3" s="73"/>
    </row>
    <row r="4" spans="1:7" ht="14.25">
      <c r="A4" s="4" t="s">
        <v>34</v>
      </c>
      <c r="B4" s="4"/>
      <c r="C4" s="4"/>
      <c r="D4" s="20"/>
      <c r="E4" s="20"/>
      <c r="F4" s="20"/>
      <c r="G4" s="20"/>
    </row>
    <row r="5" spans="1:7" ht="14.25">
      <c r="A5" s="5"/>
      <c r="B5" s="5"/>
      <c r="C5" s="5"/>
      <c r="D5" s="20"/>
      <c r="E5" s="53" t="s">
        <v>33</v>
      </c>
      <c r="F5" s="53"/>
      <c r="G5" s="53"/>
    </row>
    <row r="6" spans="1:7" ht="23.25" customHeight="1">
      <c r="A6" s="6"/>
      <c r="B6" s="23"/>
      <c r="C6" s="12" t="s">
        <v>35</v>
      </c>
      <c r="D6" s="41"/>
      <c r="E6" s="54"/>
      <c r="F6" s="66"/>
      <c r="G6" s="20"/>
    </row>
    <row r="7" spans="1:7" ht="23.25" customHeight="1">
      <c r="A7" s="7"/>
      <c r="B7" s="24"/>
      <c r="C7" s="34" t="s">
        <v>32</v>
      </c>
      <c r="D7" s="42"/>
      <c r="E7" s="55"/>
      <c r="F7" s="67"/>
      <c r="G7" s="20"/>
    </row>
    <row r="8" spans="1:7" ht="23.25" customHeight="1">
      <c r="A8" s="8"/>
      <c r="B8" s="25"/>
      <c r="C8" s="12" t="s">
        <v>3</v>
      </c>
      <c r="D8" s="41"/>
      <c r="E8" s="56">
        <v>1</v>
      </c>
      <c r="F8" s="68"/>
      <c r="G8" s="20"/>
    </row>
    <row r="9" spans="1:7" ht="20.25" customHeight="1">
      <c r="A9" s="9" t="s">
        <v>53</v>
      </c>
      <c r="B9" s="9"/>
      <c r="C9" s="9" t="s">
        <v>25</v>
      </c>
      <c r="D9" s="43" t="s">
        <v>26</v>
      </c>
      <c r="E9" s="57"/>
      <c r="F9" s="69" t="s">
        <v>40</v>
      </c>
      <c r="G9" s="74" t="s">
        <v>52</v>
      </c>
    </row>
    <row r="10" spans="1:7" ht="20.25" customHeight="1">
      <c r="A10" s="10" t="s">
        <v>27</v>
      </c>
      <c r="B10" s="26" t="s">
        <v>39</v>
      </c>
      <c r="C10" s="35"/>
      <c r="D10" s="44"/>
      <c r="E10" s="58">
        <f t="shared" ref="E10:E17" si="0">ROUND($D10*E$8,0)</f>
        <v>0</v>
      </c>
      <c r="F10" s="70">
        <f t="shared" ref="F10:F17" si="1">SUM(E10:E10)</f>
        <v>0</v>
      </c>
      <c r="G10" s="76">
        <f t="shared" ref="G10:G17" si="2">D10-F10</f>
        <v>0</v>
      </c>
    </row>
    <row r="11" spans="1:7" ht="20.25" customHeight="1">
      <c r="A11" s="11"/>
      <c r="B11" s="27" t="s">
        <v>11</v>
      </c>
      <c r="C11" s="36"/>
      <c r="D11" s="45"/>
      <c r="E11" s="59">
        <f t="shared" si="0"/>
        <v>0</v>
      </c>
      <c r="F11" s="70">
        <f t="shared" si="1"/>
        <v>0</v>
      </c>
      <c r="G11" s="76">
        <f t="shared" si="2"/>
        <v>0</v>
      </c>
    </row>
    <row r="12" spans="1:7" ht="20.25" customHeight="1">
      <c r="A12" s="11"/>
      <c r="B12" s="27" t="s">
        <v>4</v>
      </c>
      <c r="C12" s="36"/>
      <c r="D12" s="45"/>
      <c r="E12" s="59">
        <f t="shared" si="0"/>
        <v>0</v>
      </c>
      <c r="F12" s="70">
        <f t="shared" si="1"/>
        <v>0</v>
      </c>
      <c r="G12" s="76">
        <f t="shared" si="2"/>
        <v>0</v>
      </c>
    </row>
    <row r="13" spans="1:7" ht="20.25" customHeight="1">
      <c r="A13" s="11"/>
      <c r="B13" s="27" t="s">
        <v>8</v>
      </c>
      <c r="C13" s="36"/>
      <c r="D13" s="45"/>
      <c r="E13" s="59">
        <f t="shared" si="0"/>
        <v>0</v>
      </c>
      <c r="F13" s="70">
        <f t="shared" si="1"/>
        <v>0</v>
      </c>
      <c r="G13" s="76">
        <f t="shared" si="2"/>
        <v>0</v>
      </c>
    </row>
    <row r="14" spans="1:7" ht="20.25" customHeight="1">
      <c r="A14" s="11"/>
      <c r="B14" s="27" t="s">
        <v>14</v>
      </c>
      <c r="C14" s="36"/>
      <c r="D14" s="45"/>
      <c r="E14" s="59">
        <f t="shared" si="0"/>
        <v>0</v>
      </c>
      <c r="F14" s="70">
        <f t="shared" si="1"/>
        <v>0</v>
      </c>
      <c r="G14" s="76">
        <f t="shared" si="2"/>
        <v>0</v>
      </c>
    </row>
    <row r="15" spans="1:7" ht="20.25" customHeight="1">
      <c r="A15" s="11"/>
      <c r="B15" s="27" t="s">
        <v>12</v>
      </c>
      <c r="C15" s="36"/>
      <c r="D15" s="45"/>
      <c r="E15" s="59">
        <f t="shared" si="0"/>
        <v>0</v>
      </c>
      <c r="F15" s="70">
        <f t="shared" si="1"/>
        <v>0</v>
      </c>
      <c r="G15" s="76">
        <f t="shared" si="2"/>
        <v>0</v>
      </c>
    </row>
    <row r="16" spans="1:7" ht="20.25" customHeight="1">
      <c r="A16" s="11"/>
      <c r="B16" s="27" t="s">
        <v>6</v>
      </c>
      <c r="C16" s="36"/>
      <c r="D16" s="45"/>
      <c r="E16" s="59">
        <f t="shared" si="0"/>
        <v>0</v>
      </c>
      <c r="F16" s="70">
        <f t="shared" si="1"/>
        <v>0</v>
      </c>
      <c r="G16" s="76">
        <f t="shared" si="2"/>
        <v>0</v>
      </c>
    </row>
    <row r="17" spans="1:7" ht="20.25" customHeight="1">
      <c r="A17" s="11"/>
      <c r="B17" s="28"/>
      <c r="C17" s="36"/>
      <c r="D17" s="45"/>
      <c r="E17" s="59">
        <f t="shared" si="0"/>
        <v>0</v>
      </c>
      <c r="F17" s="70">
        <f t="shared" si="1"/>
        <v>0</v>
      </c>
      <c r="G17" s="76">
        <f t="shared" si="2"/>
        <v>0</v>
      </c>
    </row>
    <row r="18" spans="1:7" ht="20.25" customHeight="1">
      <c r="A18" s="12" t="s">
        <v>52</v>
      </c>
      <c r="B18" s="29"/>
      <c r="C18" s="37"/>
      <c r="D18" s="46"/>
      <c r="E18" s="60">
        <f>IF(E8=MAX($E$8:$E$8),$G$18,"")</f>
        <v>0</v>
      </c>
      <c r="F18" s="70"/>
      <c r="G18" s="75">
        <f>SUM(G10:G17)</f>
        <v>0</v>
      </c>
    </row>
    <row r="19" spans="1:7" ht="20.25" customHeight="1">
      <c r="A19" s="13" t="s">
        <v>19</v>
      </c>
      <c r="B19" s="30"/>
      <c r="C19" s="38">
        <f>SUM(C10:C17)</f>
        <v>0</v>
      </c>
      <c r="D19" s="47">
        <f>SUM(D10:D17)</f>
        <v>0</v>
      </c>
      <c r="E19" s="61">
        <f>SUM(E10:E18)</f>
        <v>0</v>
      </c>
      <c r="F19" s="70"/>
      <c r="G19" s="76"/>
    </row>
    <row r="20" spans="1:7" ht="20.25" customHeight="1">
      <c r="A20" s="14" t="s">
        <v>28</v>
      </c>
      <c r="B20" s="31" t="s">
        <v>5</v>
      </c>
      <c r="C20" s="35"/>
      <c r="D20" s="44"/>
      <c r="E20" s="58">
        <f>ROUND($D20*E$8,0)</f>
        <v>0</v>
      </c>
      <c r="F20" s="70">
        <f>SUM(E20:E20)</f>
        <v>0</v>
      </c>
      <c r="G20" s="76">
        <f>D20-F20</f>
        <v>0</v>
      </c>
    </row>
    <row r="21" spans="1:7" ht="20.25" customHeight="1">
      <c r="A21" s="15"/>
      <c r="B21" s="27" t="s">
        <v>15</v>
      </c>
      <c r="C21" s="36"/>
      <c r="D21" s="45"/>
      <c r="E21" s="59">
        <f>ROUND($D21*E$8,0)</f>
        <v>0</v>
      </c>
      <c r="F21" s="70">
        <f>SUM(E21:E21)</f>
        <v>0</v>
      </c>
      <c r="G21" s="76">
        <f>D21-F21</f>
        <v>0</v>
      </c>
    </row>
    <row r="22" spans="1:7" ht="20.25" customHeight="1">
      <c r="A22" s="15"/>
      <c r="B22" s="27" t="s">
        <v>7</v>
      </c>
      <c r="C22" s="36"/>
      <c r="D22" s="45"/>
      <c r="E22" s="59">
        <f>ROUND($D22*E$8,0)</f>
        <v>0</v>
      </c>
      <c r="F22" s="70">
        <f>SUM(E22:E22)</f>
        <v>0</v>
      </c>
      <c r="G22" s="76">
        <f>D22-F22</f>
        <v>0</v>
      </c>
    </row>
    <row r="23" spans="1:7" ht="20.25" customHeight="1">
      <c r="A23" s="15"/>
      <c r="B23" s="27"/>
      <c r="C23" s="36"/>
      <c r="D23" s="45"/>
      <c r="E23" s="59">
        <f>ROUND($D23*E$8,0)</f>
        <v>0</v>
      </c>
      <c r="F23" s="70">
        <f>SUM(E23:E23)</f>
        <v>0</v>
      </c>
      <c r="G23" s="76">
        <f>D23-F23</f>
        <v>0</v>
      </c>
    </row>
    <row r="24" spans="1:7" ht="20.25" customHeight="1">
      <c r="A24" s="16"/>
      <c r="B24" s="27"/>
      <c r="C24" s="36"/>
      <c r="D24" s="45"/>
      <c r="E24" s="59">
        <f>ROUND($D24*E$8,0)</f>
        <v>0</v>
      </c>
      <c r="F24" s="70">
        <f>SUM(E24:E24)</f>
        <v>0</v>
      </c>
      <c r="G24" s="76">
        <f>D24-F24</f>
        <v>0</v>
      </c>
    </row>
    <row r="25" spans="1:7" ht="20.25" customHeight="1">
      <c r="A25" s="13" t="s">
        <v>52</v>
      </c>
      <c r="B25" s="30"/>
      <c r="C25" s="37"/>
      <c r="D25" s="48"/>
      <c r="E25" s="60">
        <f>IF(E8=MAX($E$8:$E$8),$G$25,"")</f>
        <v>0</v>
      </c>
      <c r="F25" s="70"/>
      <c r="G25" s="75">
        <f>SUM(G20:G24)</f>
        <v>0</v>
      </c>
    </row>
    <row r="26" spans="1:7" ht="20.25" customHeight="1">
      <c r="A26" s="17" t="s">
        <v>21</v>
      </c>
      <c r="B26" s="17"/>
      <c r="C26" s="38">
        <f>SUM(C20:C24)</f>
        <v>0</v>
      </c>
      <c r="D26" s="47">
        <f>SUM(D20:D24)</f>
        <v>0</v>
      </c>
      <c r="E26" s="61">
        <f>SUM(E20:E25)</f>
        <v>0</v>
      </c>
      <c r="F26" s="70"/>
      <c r="G26" s="70"/>
    </row>
    <row r="27" spans="1:7" ht="15">
      <c r="A27" s="14" t="s">
        <v>22</v>
      </c>
      <c r="B27" s="31" t="s">
        <v>13</v>
      </c>
      <c r="C27" s="35"/>
      <c r="D27" s="44"/>
      <c r="E27" s="58">
        <f>ROUND($D27*E$8,0)</f>
        <v>0</v>
      </c>
      <c r="F27" s="70">
        <f>SUM(E27:E27)</f>
        <v>0</v>
      </c>
      <c r="G27" s="76">
        <f>D27-F27</f>
        <v>0</v>
      </c>
    </row>
    <row r="28" spans="1:7" ht="14.25">
      <c r="A28" s="15"/>
      <c r="B28" s="27" t="s">
        <v>0</v>
      </c>
      <c r="C28" s="36"/>
      <c r="D28" s="45"/>
      <c r="E28" s="59">
        <f>ROUND($D28*E$8,0)</f>
        <v>0</v>
      </c>
      <c r="F28" s="70">
        <f>SUM(E28:E28)</f>
        <v>0</v>
      </c>
      <c r="G28" s="76">
        <f>D28-F28</f>
        <v>0</v>
      </c>
    </row>
    <row r="29" spans="1:7" ht="14.25">
      <c r="A29" s="15"/>
      <c r="B29" s="28"/>
      <c r="C29" s="39"/>
      <c r="D29" s="49"/>
      <c r="E29" s="59">
        <f>ROUND($D29*E$8,0)</f>
        <v>0</v>
      </c>
      <c r="F29" s="70">
        <f>SUM(E29:E29)</f>
        <v>0</v>
      </c>
      <c r="G29" s="76">
        <f>D29-F29</f>
        <v>0</v>
      </c>
    </row>
    <row r="30" spans="1:7" ht="20.25" customHeight="1">
      <c r="A30" s="16"/>
      <c r="B30" s="27"/>
      <c r="C30" s="36"/>
      <c r="D30" s="45"/>
      <c r="E30" s="59">
        <f>ROUND($D30*E$8,0)</f>
        <v>0</v>
      </c>
      <c r="F30" s="70">
        <f>SUM(E30:E30)</f>
        <v>0</v>
      </c>
      <c r="G30" s="76">
        <f>D30-F30</f>
        <v>0</v>
      </c>
    </row>
    <row r="31" spans="1:7" ht="20.25" customHeight="1">
      <c r="A31" s="13" t="s">
        <v>52</v>
      </c>
      <c r="B31" s="30"/>
      <c r="C31" s="37"/>
      <c r="D31" s="48"/>
      <c r="E31" s="60">
        <f>IF(E8=MAX($E$8:$E$8),$G$31,"")</f>
        <v>0</v>
      </c>
      <c r="F31" s="70"/>
      <c r="G31" s="75">
        <f>SUM(G27:G30)</f>
        <v>0</v>
      </c>
    </row>
    <row r="32" spans="1:7" ht="20.25" customHeight="1">
      <c r="A32" s="18" t="s">
        <v>23</v>
      </c>
      <c r="B32" s="32"/>
      <c r="C32" s="38">
        <f>SUM(C27:C30)</f>
        <v>0</v>
      </c>
      <c r="D32" s="47">
        <f>SUM(D27:D30)</f>
        <v>0</v>
      </c>
      <c r="E32" s="62">
        <f>SUM(E27:E31)</f>
        <v>0</v>
      </c>
      <c r="F32" s="71"/>
      <c r="G32" s="76"/>
    </row>
    <row r="33" spans="1:7" ht="20.25" customHeight="1">
      <c r="A33" s="19" t="s">
        <v>2</v>
      </c>
      <c r="B33" s="33"/>
      <c r="C33" s="40">
        <f>SUM(C19+C26+C32)</f>
        <v>0</v>
      </c>
      <c r="D33" s="50">
        <f>SUM(D19+D26+D32)</f>
        <v>0</v>
      </c>
      <c r="E33" s="63">
        <f>SUM(E19+E26+E32)</f>
        <v>0</v>
      </c>
      <c r="F33" s="71"/>
      <c r="G33" s="76"/>
    </row>
    <row r="34" spans="1:7" ht="20.25" customHeight="1">
      <c r="A34" s="20" t="s">
        <v>29</v>
      </c>
      <c r="B34" s="20"/>
      <c r="C34" s="20"/>
      <c r="D34" s="20"/>
      <c r="E34" s="20"/>
      <c r="F34" s="20"/>
      <c r="G34" s="20"/>
    </row>
    <row r="35" spans="1:7" ht="39.75" customHeight="1">
      <c r="A35" s="21" t="s">
        <v>38</v>
      </c>
      <c r="B35" s="21"/>
      <c r="C35" s="21"/>
      <c r="D35" s="21"/>
      <c r="E35" s="21"/>
      <c r="F35" s="21"/>
      <c r="G35" s="21"/>
    </row>
    <row r="36" spans="1:7" ht="37.5" customHeight="1">
      <c r="A36" s="22" t="s">
        <v>57</v>
      </c>
      <c r="B36" s="22"/>
      <c r="C36" s="22"/>
      <c r="D36" s="22"/>
      <c r="E36" s="22"/>
      <c r="F36" s="22"/>
      <c r="G36" s="22"/>
    </row>
    <row r="37" spans="1:7" ht="20.25" customHeight="1"/>
    <row r="38" spans="1:7" ht="20.25" customHeight="1"/>
    <row r="39" spans="1:7" ht="20.25" customHeight="1"/>
    <row r="40" spans="1:7" ht="20.25" customHeight="1"/>
    <row r="41" spans="1:7" ht="20.25" customHeight="1"/>
    <row r="42" spans="1:7" ht="20.25" customHeight="1"/>
    <row r="43" spans="1:7" ht="20.25" customHeight="1"/>
    <row r="44" spans="1:7" ht="20.25" customHeight="1"/>
    <row r="45" spans="1:7" ht="20.25" customHeight="1"/>
    <row r="46" spans="1:7" ht="20.25" customHeight="1"/>
    <row r="47" spans="1:7" ht="20.25" customHeight="1"/>
    <row r="48" spans="1:7" ht="20.25" customHeight="1"/>
    <row r="49" ht="20.25" customHeight="1"/>
    <row r="50" ht="20.25" customHeight="1"/>
    <row r="51" ht="20.25" customHeight="1"/>
  </sheetData>
  <mergeCells count="21">
    <mergeCell ref="A2:C2"/>
    <mergeCell ref="A3:C3"/>
    <mergeCell ref="A4:C4"/>
    <mergeCell ref="E5:G5"/>
    <mergeCell ref="C6:D6"/>
    <mergeCell ref="C7:D7"/>
    <mergeCell ref="C8:D8"/>
    <mergeCell ref="A9:B9"/>
    <mergeCell ref="A18:B18"/>
    <mergeCell ref="A19:B19"/>
    <mergeCell ref="A25:B25"/>
    <mergeCell ref="A26:B26"/>
    <mergeCell ref="A31:B31"/>
    <mergeCell ref="A32:B32"/>
    <mergeCell ref="A33:B33"/>
    <mergeCell ref="A35:G35"/>
    <mergeCell ref="A36:G36"/>
    <mergeCell ref="A6:B8"/>
    <mergeCell ref="A20:A24"/>
    <mergeCell ref="A27:A30"/>
    <mergeCell ref="A10:A17"/>
  </mergeCells>
  <phoneticPr fontId="4"/>
  <printOptions horizontalCentered="1" verticalCentered="1"/>
  <pageMargins left="0.70866141732283472" right="0.70866141732283472" top="0.3543307086614173" bottom="0.3543307086614173" header="0.31496062992125984" footer="0.31496062992125984"/>
  <pageSetup paperSize="9" fitToWidth="1" fitToHeight="1" orientation="portrait" usePrinterDefaults="1" r:id="rId1"/>
  <headerFooter scaleWithDoc="0" alignWithMargins="0">
    <oddHeader>&amp;L&amp;"ＭＳ 明朝,regular"&amp;12様式第７号-１</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00B0F0"/>
  </sheetPr>
  <dimension ref="B1:I31"/>
  <sheetViews>
    <sheetView view="pageBreakPreview" topLeftCell="A13" zoomScale="85" zoomScaleNormal="75" zoomScaleSheetLayoutView="85" workbookViewId="0">
      <selection activeCell="L29" sqref="L29"/>
    </sheetView>
  </sheetViews>
  <sheetFormatPr defaultColWidth="9" defaultRowHeight="30" customHeight="1"/>
  <cols>
    <col min="1" max="1" width="3.6328125" style="77" customWidth="1"/>
    <col min="2" max="2" width="6.7265625" style="77" customWidth="1"/>
    <col min="3" max="3" width="20.6328125" style="77" customWidth="1"/>
    <col min="4" max="4" width="15.6328125" style="77" customWidth="1"/>
    <col min="5" max="5" width="8.6328125" style="77" customWidth="1"/>
    <col min="6" max="6" width="15.6328125" style="77" customWidth="1"/>
    <col min="7" max="7" width="8.6328125" style="77" customWidth="1"/>
    <col min="8" max="8" width="15.6328125" style="77" customWidth="1"/>
    <col min="9" max="9" width="8" style="77" bestFit="1" customWidth="1"/>
    <col min="10" max="16384" width="9" style="77"/>
  </cols>
  <sheetData>
    <row r="1" spans="2:9" ht="21">
      <c r="B1" s="78" t="s">
        <v>54</v>
      </c>
      <c r="C1" s="78"/>
      <c r="D1" s="78"/>
      <c r="E1" s="78"/>
      <c r="F1" s="78"/>
      <c r="G1" s="78"/>
      <c r="H1" s="78"/>
      <c r="I1" s="164"/>
    </row>
    <row r="2" spans="2:9" ht="17.25">
      <c r="B2" s="80" t="str">
        <f>按分表!A2</f>
        <v>区市町村名：あきる野市</v>
      </c>
      <c r="C2" s="80"/>
      <c r="D2" s="80"/>
      <c r="E2" s="122"/>
      <c r="F2" s="122"/>
      <c r="G2" s="122"/>
      <c r="H2" s="153"/>
    </row>
    <row r="3" spans="2:9" ht="17.25">
      <c r="B3" s="80" t="str">
        <f>按分表!A3</f>
        <v>施設整備者：</v>
      </c>
      <c r="C3" s="80"/>
      <c r="D3" s="80"/>
      <c r="E3" s="122"/>
      <c r="F3" s="122"/>
      <c r="G3" s="122"/>
      <c r="H3" s="122"/>
    </row>
    <row r="4" spans="2:9" ht="17.25">
      <c r="B4" s="79" t="str">
        <f>按分表!A4</f>
        <v>整備区分：</v>
      </c>
      <c r="C4" s="79"/>
      <c r="D4" s="79"/>
      <c r="E4" s="109"/>
      <c r="F4" s="109"/>
      <c r="G4" s="122"/>
      <c r="H4" s="122"/>
    </row>
    <row r="5" spans="2:9" ht="17.25">
      <c r="B5" s="81"/>
      <c r="C5" s="81"/>
      <c r="D5" s="109"/>
      <c r="E5" s="81"/>
      <c r="F5" s="81"/>
      <c r="G5" s="122"/>
      <c r="H5" s="154" t="s">
        <v>33</v>
      </c>
    </row>
    <row r="6" spans="2:9" ht="30" customHeight="1">
      <c r="B6" s="82" t="s">
        <v>41</v>
      </c>
      <c r="C6" s="83" t="s">
        <v>17</v>
      </c>
      <c r="D6" s="110" t="s">
        <v>49</v>
      </c>
      <c r="E6" s="123" t="s">
        <v>51</v>
      </c>
      <c r="F6" s="135"/>
      <c r="G6" s="135"/>
      <c r="H6" s="155"/>
    </row>
    <row r="7" spans="2:9" ht="30" customHeight="1">
      <c r="B7" s="83"/>
      <c r="C7" s="83"/>
      <c r="D7" s="103"/>
      <c r="E7" s="124">
        <f>按分表!E2</f>
        <v>0</v>
      </c>
      <c r="F7" s="136" t="s">
        <v>43</v>
      </c>
      <c r="G7" s="124">
        <f>按分表!E3</f>
        <v>0</v>
      </c>
      <c r="H7" s="136" t="s">
        <v>43</v>
      </c>
    </row>
    <row r="8" spans="2:9" ht="34.5" customHeight="1">
      <c r="B8" s="83"/>
      <c r="C8" s="83"/>
      <c r="D8" s="110" t="s">
        <v>44</v>
      </c>
      <c r="E8" s="110" t="s">
        <v>46</v>
      </c>
      <c r="F8" s="110" t="s">
        <v>44</v>
      </c>
      <c r="G8" s="110" t="s">
        <v>46</v>
      </c>
      <c r="H8" s="110" t="s">
        <v>44</v>
      </c>
      <c r="I8" s="165" t="s">
        <v>20</v>
      </c>
    </row>
    <row r="9" spans="2:9" ht="27" customHeight="1">
      <c r="B9" s="84" t="s">
        <v>24</v>
      </c>
      <c r="C9" s="94" t="str">
        <f>IF(按分表!B10="","",按分表!B10)</f>
        <v>建築工事（下記以外）</v>
      </c>
      <c r="D9" s="111">
        <f>按分表!E10</f>
        <v>0</v>
      </c>
      <c r="E9" s="125"/>
      <c r="F9" s="137"/>
      <c r="G9" s="148">
        <f t="shared" ref="G9:G15" si="0">1-E9</f>
        <v>1</v>
      </c>
      <c r="H9" s="156">
        <f t="shared" ref="H9:H16" si="1">D9-F9</f>
        <v>0</v>
      </c>
      <c r="I9" s="167" t="str">
        <f t="shared" ref="I9:I16" si="2">IF(D9=ROUND(F9,0)+ROUND(H9,0),"OK","×")</f>
        <v>OK</v>
      </c>
    </row>
    <row r="10" spans="2:9" ht="27" customHeight="1">
      <c r="B10" s="85"/>
      <c r="C10" s="95" t="str">
        <f>IF(按分表!B11="","",按分表!B11)</f>
        <v>共通仮設工事</v>
      </c>
      <c r="D10" s="112">
        <f>按分表!E11</f>
        <v>0</v>
      </c>
      <c r="E10" s="126"/>
      <c r="F10" s="138"/>
      <c r="G10" s="149">
        <f t="shared" si="0"/>
        <v>1</v>
      </c>
      <c r="H10" s="157">
        <f t="shared" si="1"/>
        <v>0</v>
      </c>
      <c r="I10" s="167" t="str">
        <f t="shared" si="2"/>
        <v>OK</v>
      </c>
    </row>
    <row r="11" spans="2:9" ht="27" customHeight="1">
      <c r="B11" s="85"/>
      <c r="C11" s="95" t="str">
        <f>IF(按分表!B12="","",按分表!B12)</f>
        <v>電気設備工事</v>
      </c>
      <c r="D11" s="112">
        <f>按分表!E12</f>
        <v>0</v>
      </c>
      <c r="E11" s="126"/>
      <c r="F11" s="138"/>
      <c r="G11" s="149">
        <f t="shared" si="0"/>
        <v>1</v>
      </c>
      <c r="H11" s="157">
        <f t="shared" si="1"/>
        <v>0</v>
      </c>
      <c r="I11" s="167" t="str">
        <f t="shared" si="2"/>
        <v>OK</v>
      </c>
    </row>
    <row r="12" spans="2:9" ht="27" customHeight="1">
      <c r="B12" s="85"/>
      <c r="C12" s="95" t="str">
        <f>IF(按分表!B13="","",按分表!B13)</f>
        <v>昇降機設備工事</v>
      </c>
      <c r="D12" s="112">
        <f>按分表!E13</f>
        <v>0</v>
      </c>
      <c r="E12" s="126"/>
      <c r="F12" s="138"/>
      <c r="G12" s="149">
        <f t="shared" si="0"/>
        <v>1</v>
      </c>
      <c r="H12" s="157">
        <f t="shared" si="1"/>
        <v>0</v>
      </c>
      <c r="I12" s="167" t="str">
        <f t="shared" si="2"/>
        <v>OK</v>
      </c>
    </row>
    <row r="13" spans="2:9" ht="27" customHeight="1">
      <c r="B13" s="85"/>
      <c r="C13" s="95" t="str">
        <f>IF(按分表!B14="","",按分表!B14)</f>
        <v>給排水工事</v>
      </c>
      <c r="D13" s="112">
        <f>按分表!E14</f>
        <v>0</v>
      </c>
      <c r="E13" s="126"/>
      <c r="F13" s="138"/>
      <c r="G13" s="149">
        <f t="shared" si="0"/>
        <v>1</v>
      </c>
      <c r="H13" s="157">
        <f t="shared" si="1"/>
        <v>0</v>
      </c>
      <c r="I13" s="167" t="str">
        <f t="shared" si="2"/>
        <v>OK</v>
      </c>
    </row>
    <row r="14" spans="2:9" ht="27" customHeight="1">
      <c r="B14" s="85"/>
      <c r="C14" s="95" t="str">
        <f>IF(按分表!B15="","",按分表!B15)</f>
        <v>冷暖房設備工事</v>
      </c>
      <c r="D14" s="112">
        <f>按分表!E15</f>
        <v>0</v>
      </c>
      <c r="E14" s="126"/>
      <c r="F14" s="138"/>
      <c r="G14" s="149">
        <f t="shared" si="0"/>
        <v>1</v>
      </c>
      <c r="H14" s="157">
        <f t="shared" si="1"/>
        <v>0</v>
      </c>
      <c r="I14" s="167" t="str">
        <f t="shared" si="2"/>
        <v>OK</v>
      </c>
    </row>
    <row r="15" spans="2:9" ht="27" customHeight="1">
      <c r="B15" s="85"/>
      <c r="C15" s="95" t="str">
        <f>IF(按分表!B16="","",按分表!B16)</f>
        <v>現場管理費</v>
      </c>
      <c r="D15" s="112">
        <f>按分表!E16</f>
        <v>0</v>
      </c>
      <c r="E15" s="126"/>
      <c r="F15" s="138"/>
      <c r="G15" s="149">
        <f t="shared" si="0"/>
        <v>1</v>
      </c>
      <c r="H15" s="157">
        <f t="shared" si="1"/>
        <v>0</v>
      </c>
      <c r="I15" s="167" t="str">
        <f t="shared" si="2"/>
        <v>OK</v>
      </c>
    </row>
    <row r="16" spans="2:9" ht="27" customHeight="1">
      <c r="B16" s="85"/>
      <c r="C16" s="95" t="str">
        <f>IF(按分表!B17="","",按分表!B17)</f>
        <v/>
      </c>
      <c r="D16" s="112">
        <f>按分表!E17</f>
        <v>0</v>
      </c>
      <c r="E16" s="126"/>
      <c r="F16" s="138"/>
      <c r="G16" s="149"/>
      <c r="H16" s="157">
        <f t="shared" si="1"/>
        <v>0</v>
      </c>
      <c r="I16" s="167" t="str">
        <f t="shared" si="2"/>
        <v>OK</v>
      </c>
    </row>
    <row r="17" spans="2:9" ht="27" customHeight="1">
      <c r="B17" s="85"/>
      <c r="C17" s="96" t="str">
        <f>按分表!A18</f>
        <v>補正</v>
      </c>
      <c r="D17" s="112">
        <f>按分表!E18</f>
        <v>0</v>
      </c>
      <c r="E17" s="127"/>
      <c r="F17" s="139"/>
      <c r="G17" s="149"/>
      <c r="H17" s="157">
        <f>D17</f>
        <v>0</v>
      </c>
      <c r="I17" s="167"/>
    </row>
    <row r="18" spans="2:9" ht="44.25" customHeight="1">
      <c r="B18" s="85"/>
      <c r="C18" s="97" t="s">
        <v>16</v>
      </c>
      <c r="D18" s="113">
        <f>按分表!E19</f>
        <v>0</v>
      </c>
      <c r="E18" s="128" t="e">
        <f>ROUNDDOWN(F18/D18,2)</f>
        <v>#DIV/0!</v>
      </c>
      <c r="F18" s="140">
        <f>SUM(F9:F17)</f>
        <v>0</v>
      </c>
      <c r="G18" s="128" t="e">
        <f>1-E18</f>
        <v>#DIV/0!</v>
      </c>
      <c r="H18" s="158">
        <f>SUM(H9:H17)</f>
        <v>0</v>
      </c>
      <c r="I18" s="167" t="str">
        <f>IF(D18=ROUND(F18,0)+ROUND(H18,0),"OK","×")</f>
        <v>OK</v>
      </c>
    </row>
    <row r="19" spans="2:9" ht="28.5">
      <c r="B19" s="85"/>
      <c r="C19" s="98" t="s">
        <v>47</v>
      </c>
      <c r="D19" s="114">
        <f>SUM(F19+H19)</f>
        <v>0</v>
      </c>
      <c r="E19" s="129"/>
      <c r="F19" s="141"/>
      <c r="G19" s="129"/>
      <c r="H19" s="141"/>
      <c r="I19" s="167" t="str">
        <f>IF(D19=ROUND(F19,0)+ROUND(H19,0),"OK","×")</f>
        <v>OK</v>
      </c>
    </row>
    <row r="20" spans="2:9" ht="14.25">
      <c r="B20" s="85"/>
      <c r="C20" s="99" t="s">
        <v>37</v>
      </c>
      <c r="D20" s="115"/>
      <c r="E20" s="130"/>
      <c r="F20" s="142" t="str">
        <f>IF(F19&lt;=F18*0.026,"OK","×")</f>
        <v>OK</v>
      </c>
      <c r="G20" s="150"/>
      <c r="H20" s="142" t="str">
        <f>IF(H19&lt;=H18*0.026,"OK","×")</f>
        <v>OK</v>
      </c>
      <c r="I20" s="167"/>
    </row>
    <row r="21" spans="2:9" ht="44.25" customHeight="1">
      <c r="B21" s="85"/>
      <c r="C21" s="100" t="s">
        <v>45</v>
      </c>
      <c r="D21" s="114">
        <f>SUM(D18+D19)</f>
        <v>0</v>
      </c>
      <c r="E21" s="131" t="e">
        <f>ROUNDDOWN(F21/D21,2)</f>
        <v>#DIV/0!</v>
      </c>
      <c r="F21" s="143">
        <f>SUM(F18+F19)</f>
        <v>0</v>
      </c>
      <c r="G21" s="131" t="e">
        <f>1-E21</f>
        <v>#DIV/0!</v>
      </c>
      <c r="H21" s="159">
        <f>SUM(H18:H19)</f>
        <v>0</v>
      </c>
      <c r="I21" s="167" t="str">
        <f>IF(D21=ROUND(F21,0)+ROUND(H21,0),"OK","×")</f>
        <v>OK</v>
      </c>
    </row>
    <row r="22" spans="2:9" ht="15">
      <c r="B22" s="86"/>
      <c r="C22" s="101" t="s">
        <v>42</v>
      </c>
      <c r="D22" s="116"/>
      <c r="E22" s="132" t="e">
        <f>IF(E21&gt;=按分表!G2,"OK","×")</f>
        <v>#DIV/0!</v>
      </c>
      <c r="F22" s="144"/>
      <c r="G22" s="151"/>
      <c r="H22" s="160"/>
      <c r="I22" s="166"/>
    </row>
    <row r="23" spans="2:9" ht="29.25" customHeight="1">
      <c r="B23" s="87" t="s">
        <v>48</v>
      </c>
      <c r="C23" s="102" t="s">
        <v>30</v>
      </c>
      <c r="D23" s="111">
        <f>按分表!E26</f>
        <v>0</v>
      </c>
      <c r="E23" s="125"/>
      <c r="F23" s="137"/>
      <c r="G23" s="148">
        <f>1-E23</f>
        <v>1</v>
      </c>
      <c r="H23" s="156">
        <f>D23-F23</f>
        <v>0</v>
      </c>
      <c r="I23" s="167" t="str">
        <f>IF(D23=ROUND(F23,0)+ROUND(H23,0),"OK","×")</f>
        <v>OK</v>
      </c>
    </row>
    <row r="24" spans="2:9" ht="29.25" customHeight="1">
      <c r="B24" s="88"/>
      <c r="C24" s="103" t="s">
        <v>36</v>
      </c>
      <c r="D24" s="112">
        <f>按分表!E32-'内訳（施設１）'!D19</f>
        <v>0</v>
      </c>
      <c r="E24" s="126"/>
      <c r="F24" s="138"/>
      <c r="G24" s="149">
        <f>1-E24</f>
        <v>1</v>
      </c>
      <c r="H24" s="157">
        <f>D24-F24</f>
        <v>0</v>
      </c>
      <c r="I24" s="167" t="str">
        <f>IF(D24=ROUND(F24,0)+ROUND(H24,0),"OK","×")</f>
        <v>OK</v>
      </c>
    </row>
    <row r="25" spans="2:9" ht="29.25" customHeight="1">
      <c r="B25" s="88"/>
      <c r="C25" s="104"/>
      <c r="D25" s="117"/>
      <c r="E25" s="133"/>
      <c r="F25" s="145"/>
      <c r="G25" s="152"/>
      <c r="H25" s="161"/>
      <c r="I25" s="167" t="str">
        <f>IF(D25=ROUND(F25,0)+ROUND(H25,0),"OK","×")</f>
        <v>OK</v>
      </c>
    </row>
    <row r="26" spans="2:9" ht="44.25" customHeight="1">
      <c r="B26" s="89"/>
      <c r="C26" s="105" t="s">
        <v>1</v>
      </c>
      <c r="D26" s="118">
        <f>SUM(D23:D24)</f>
        <v>0</v>
      </c>
      <c r="E26" s="134"/>
      <c r="F26" s="146">
        <f>SUM(F23:F24)</f>
        <v>0</v>
      </c>
      <c r="G26" s="134"/>
      <c r="H26" s="162">
        <f>SUM(H23:H24)</f>
        <v>0</v>
      </c>
      <c r="I26" s="167" t="str">
        <f>IF(D26=ROUND(F26,0)+ROUND(H26,0),"OK","×")</f>
        <v>OK</v>
      </c>
    </row>
    <row r="27" spans="2:9" ht="44.25" customHeight="1">
      <c r="B27" s="90" t="s">
        <v>50</v>
      </c>
      <c r="C27" s="106"/>
      <c r="D27" s="119">
        <f>SUM(D21+D26)</f>
        <v>0</v>
      </c>
      <c r="E27" s="133"/>
      <c r="F27" s="147">
        <f>SUM(F21+F26)</f>
        <v>0</v>
      </c>
      <c r="G27" s="133"/>
      <c r="H27" s="163">
        <f>SUM(H21+H26)</f>
        <v>0</v>
      </c>
      <c r="I27" s="167" t="str">
        <f>IF(D27=ROUND(F27,0)+ROUND(H27,0),"OK","×")</f>
        <v>OK</v>
      </c>
    </row>
    <row r="28" spans="2:9" ht="12" customHeight="1">
      <c r="B28" s="91"/>
      <c r="D28" s="120"/>
      <c r="E28" s="120"/>
      <c r="F28" s="120"/>
      <c r="G28" s="120"/>
      <c r="H28" s="120"/>
    </row>
    <row r="29" spans="2:9" ht="75" customHeight="1">
      <c r="B29" s="92" t="s">
        <v>56</v>
      </c>
      <c r="C29" s="92"/>
      <c r="D29" s="92"/>
      <c r="E29" s="92"/>
      <c r="F29" s="92"/>
      <c r="G29" s="92"/>
      <c r="H29" s="92"/>
    </row>
    <row r="30" spans="2:9" ht="24.75" customHeight="1">
      <c r="B30" s="93"/>
      <c r="C30" s="107"/>
      <c r="D30" s="121"/>
      <c r="E30" s="121"/>
      <c r="F30" s="121"/>
      <c r="G30" s="121"/>
      <c r="H30" s="121"/>
    </row>
    <row r="31" spans="2:9" ht="24.75" customHeight="1">
      <c r="C31" s="108"/>
      <c r="D31" s="108"/>
      <c r="E31" s="108"/>
      <c r="F31" s="108"/>
      <c r="G31" s="108"/>
      <c r="H31" s="108"/>
    </row>
  </sheetData>
  <mergeCells count="12">
    <mergeCell ref="B1:H1"/>
    <mergeCell ref="B2:D2"/>
    <mergeCell ref="B3:D3"/>
    <mergeCell ref="B4:D4"/>
    <mergeCell ref="E6:H6"/>
    <mergeCell ref="B27:C27"/>
    <mergeCell ref="B29:H29"/>
    <mergeCell ref="C30:H30"/>
    <mergeCell ref="B6:B8"/>
    <mergeCell ref="C6:C8"/>
    <mergeCell ref="B23:B26"/>
    <mergeCell ref="B9:B21"/>
  </mergeCells>
  <phoneticPr fontId="4"/>
  <pageMargins left="0.59055118110236227" right="0.39370078740157483" top="0.59055118110236227" bottom="0.59055118110236227" header="0.51181102362204722" footer="0.51181102362204722"/>
  <pageSetup paperSize="9" scale="85" fitToWidth="1" fitToHeight="1" orientation="portrait" usePrinterDefaults="1" horizontalDpi="300" verticalDpi="300" r:id="rId1"/>
  <headerFooter alignWithMargins="0">
    <oddHeader>&amp;L&amp;"ＭＳ 明朝,regular"&amp;12様式第７号－２</oddHeader>
  </headerFooter>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按分表</vt:lpstr>
      <vt:lpstr>内訳（施設１）</vt:lpstr>
    </vt:vector>
  </TitlesOfParts>
  <Company>TAIMS</Company>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東京都</dc:creator>
  <cp:lastModifiedBy>水葉 雄紀</cp:lastModifiedBy>
  <cp:lastPrinted>2019-03-15T09:51:07Z</cp:lastPrinted>
  <dcterms:created xsi:type="dcterms:W3CDTF">2017-08-08T05:07:56Z</dcterms:created>
  <dcterms:modified xsi:type="dcterms:W3CDTF">2023-06-07T08:27:04Z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2023-06-07T08:27:04Z</vt:filetime>
  </property>
</Properties>
</file>